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Active Litigation - Water Quality\Concerned Pastors v Khouri, E.D. Mich, 16-10277\Correspondence\2019.02.28 Quarterly Status Report\"/>
    </mc:Choice>
  </mc:AlternateContent>
  <bookViews>
    <workbookView xWindow="0" yWindow="0" windowWidth="28800" windowHeight="12300" activeTab="2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3" l="1"/>
  <c r="D14" i="3"/>
  <c r="C14" i="3"/>
  <c r="B14" i="3"/>
  <c r="E13" i="3"/>
  <c r="E12" i="3"/>
  <c r="E11" i="3"/>
  <c r="E10" i="3"/>
  <c r="E9" i="3"/>
  <c r="E8" i="3"/>
  <c r="E7" i="3"/>
  <c r="E6" i="3"/>
  <c r="E5" i="3"/>
  <c r="E4" i="3"/>
  <c r="E3" i="3"/>
  <c r="E14" i="3" s="1"/>
  <c r="D13" i="2" l="1"/>
  <c r="C13" i="2"/>
  <c r="B13" i="2"/>
  <c r="E12" i="2"/>
  <c r="E11" i="2"/>
  <c r="E10" i="2"/>
  <c r="E9" i="2"/>
  <c r="E8" i="2"/>
  <c r="E7" i="2"/>
  <c r="E6" i="2"/>
  <c r="E5" i="2"/>
  <c r="E4" i="2"/>
  <c r="E13" i="2" s="1"/>
  <c r="E3" i="2"/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I22" i="1" l="1"/>
  <c r="G22" i="1" l="1"/>
  <c r="D22" i="1" l="1"/>
  <c r="C22" i="1"/>
  <c r="H22" i="1" l="1"/>
  <c r="F22" i="1"/>
  <c r="E22" i="1"/>
  <c r="B22" i="1"/>
</calcChain>
</file>

<file path=xl/sharedStrings.xml><?xml version="1.0" encoding="utf-8"?>
<sst xmlns="http://schemas.openxmlformats.org/spreadsheetml/2006/main" count="76" uniqueCount="66">
  <si>
    <t>Phase 5 Payment 1</t>
  </si>
  <si>
    <t>Invoice</t>
  </si>
  <si>
    <t>Invoice Total</t>
  </si>
  <si>
    <t>Ineligible</t>
  </si>
  <si>
    <t>Totals</t>
  </si>
  <si>
    <t>CHIP Eligible Replace</t>
  </si>
  <si>
    <t>Documentation Needed</t>
  </si>
  <si>
    <t>State Eligible Replace</t>
  </si>
  <si>
    <t>Total Withheld</t>
  </si>
  <si>
    <t xml:space="preserve">State Withheld </t>
  </si>
  <si>
    <t xml:space="preserve">CHIP Withheld </t>
  </si>
  <si>
    <t>Lang 5 -1990</t>
  </si>
  <si>
    <t>Lang 4 -1982</t>
  </si>
  <si>
    <t>Lang 2 -1971</t>
  </si>
  <si>
    <t>Lang 6-1997</t>
  </si>
  <si>
    <t>WT Stevens 1</t>
  </si>
  <si>
    <t>WT Stevens 2</t>
  </si>
  <si>
    <t>WT Stevens 3</t>
  </si>
  <si>
    <t>WT Stevens 4</t>
  </si>
  <si>
    <t>WT Stevens 5</t>
  </si>
  <si>
    <t>WT Stevens 6</t>
  </si>
  <si>
    <t>Waldorf 2-37051</t>
  </si>
  <si>
    <t>Waldorf 4 -37086</t>
  </si>
  <si>
    <t>Waldorf 5-37112</t>
  </si>
  <si>
    <t>Goyette APP 1</t>
  </si>
  <si>
    <t>Goyette APP2</t>
  </si>
  <si>
    <t>Goyette APP 3A</t>
  </si>
  <si>
    <t>Goyette APP 3B</t>
  </si>
  <si>
    <t>SUPER APP1</t>
  </si>
  <si>
    <t>SUPER APP 2</t>
  </si>
  <si>
    <t>The total amount of withheld funding for Request 1 is $2,586,338.00 includes State $2,155,069.00 and CHIP $431,269.00</t>
  </si>
  <si>
    <t>All InEligible amounts are for sanitary lateral repairs. They were ineligible due to additional review for cause of repair &amp;</t>
  </si>
  <si>
    <t>approval.</t>
  </si>
  <si>
    <t>The total amount of InEligibles is $12,585.00</t>
  </si>
  <si>
    <t xml:space="preserve">All withheld amounts are for open excavations </t>
  </si>
  <si>
    <t>Phase 5 Request 2</t>
  </si>
  <si>
    <t>State Withheld</t>
  </si>
  <si>
    <t>CHIP Withheld</t>
  </si>
  <si>
    <t>Waldorf 37128</t>
  </si>
  <si>
    <t>Waldorf 37162</t>
  </si>
  <si>
    <t>W.T. Stevens 7</t>
  </si>
  <si>
    <t>W.T. Stevens 8</t>
  </si>
  <si>
    <t>W.T. Stevens 9</t>
  </si>
  <si>
    <t>Lang 2008</t>
  </si>
  <si>
    <t>Lang 2024</t>
  </si>
  <si>
    <t>Goyette 5</t>
  </si>
  <si>
    <t>Super 3</t>
  </si>
  <si>
    <t>Super 4</t>
  </si>
  <si>
    <t>All withheld amounts are for open excavations (SLE)</t>
  </si>
  <si>
    <t>The amount of withheld funding for Request 2 is $2,605,311.00 which includes $2,194,489.00 State and $410,822.00 CHIP</t>
  </si>
  <si>
    <t>Phase 5 Payment 3</t>
  </si>
  <si>
    <t>InEligible Costs</t>
  </si>
  <si>
    <t xml:space="preserve">Waldorf 9-37182  </t>
  </si>
  <si>
    <t>Waldorf 11-37197</t>
  </si>
  <si>
    <t>W.T. Stevens 10</t>
  </si>
  <si>
    <t>W.T. Stevens 11</t>
  </si>
  <si>
    <t>W.T. Stevens 12</t>
  </si>
  <si>
    <t>W.T. Stevens 13</t>
  </si>
  <si>
    <t>Lang  9</t>
  </si>
  <si>
    <t>Lang 10</t>
  </si>
  <si>
    <t>Goyette 1</t>
  </si>
  <si>
    <t>Goyette 2</t>
  </si>
  <si>
    <t>Goyette 3</t>
  </si>
  <si>
    <t xml:space="preserve">All Withheld amounts are for open  excavations (SLE) </t>
  </si>
  <si>
    <t>The total amount of withheld funding for Request 3 is $1,451,714.41 includes State $1,187,995.59 and CHIP $263,718.82</t>
  </si>
  <si>
    <t>The total amount of Ineligible Costs is $10,884.23. This includes duplicate billings and addresses submitted with no replacement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</si>
</sst>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8" fontId="0" fillId="0" borderId="1" xfId="0" applyNumberFormat="1" applyBorder="1"/>
    <xf numFmtId="6" fontId="0" fillId="0" borderId="0" xfId="0" applyNumberFormat="1" applyFill="1" applyBorder="1"/>
    <xf numFmtId="6" fontId="0" fillId="0" borderId="0" xfId="0" applyNumberFormat="1"/>
    <xf numFmtId="8" fontId="1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8" fontId="0" fillId="2" borderId="1" xfId="0" applyNumberFormat="1" applyFill="1" applyBorder="1"/>
    <xf numFmtId="8" fontId="2" fillId="2" borderId="1" xfId="0" applyNumberFormat="1" applyFont="1" applyFill="1" applyBorder="1"/>
    <xf numFmtId="8" fontId="3" fillId="2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8" fontId="0" fillId="3" borderId="1" xfId="0" applyNumberFormat="1" applyFill="1" applyBorder="1"/>
    <xf numFmtId="8" fontId="1" fillId="3" borderId="1" xfId="0" applyNumberFormat="1" applyFont="1" applyFill="1" applyBorder="1"/>
    <xf numFmtId="8" fontId="1" fillId="2" borderId="1" xfId="0" applyNumberFormat="1" applyFont="1" applyFill="1" applyBorder="1"/>
    <xf numFmtId="0" fontId="1" fillId="2" borderId="0" xfId="0" applyFont="1" applyFill="1"/>
    <xf numFmtId="0" fontId="0" fillId="2" borderId="0" xfId="0" applyFill="1"/>
    <xf numFmtId="0" fontId="1" fillId="3" borderId="1" xfId="0" applyFont="1" applyFill="1" applyBorder="1"/>
    <xf numFmtId="0" fontId="1" fillId="2" borderId="1" xfId="0" applyFont="1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2" borderId="1" xfId="1" applyFont="1" applyFill="1" applyBorder="1"/>
    <xf numFmtId="44" fontId="1" fillId="3" borderId="1" xfId="0" applyNumberFormat="1" applyFont="1" applyFill="1" applyBorder="1"/>
    <xf numFmtId="44" fontId="1" fillId="2" borderId="1" xfId="0" applyNumberFormat="1" applyFont="1" applyFill="1" applyBorder="1"/>
    <xf numFmtId="44" fontId="5" fillId="2" borderId="1" xfId="1" applyFont="1" applyFill="1" applyBorder="1"/>
    <xf numFmtId="44" fontId="1" fillId="3" borderId="1" xfId="1" applyFont="1" applyFill="1" applyBorder="1"/>
    <xf numFmtId="44" fontId="1" fillId="2" borderId="1" xfId="1" applyFont="1" applyFill="1" applyBorder="1"/>
    <xf numFmtId="44" fontId="0" fillId="0" borderId="0" xfId="1" applyFont="1"/>
    <xf numFmtId="44" fontId="0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E37" sqref="E37"/>
    </sheetView>
  </sheetViews>
  <sheetFormatPr defaultRowHeight="15" x14ac:dyDescent="0.25"/>
  <cols>
    <col min="1" max="1" width="21.85546875" customWidth="1"/>
    <col min="2" max="2" width="15.140625" customWidth="1"/>
    <col min="3" max="3" width="19.42578125" hidden="1" customWidth="1"/>
    <col min="4" max="4" width="20.42578125" hidden="1" customWidth="1"/>
    <col min="5" max="5" width="22.28515625" customWidth="1"/>
    <col min="6" max="6" width="15.85546875" customWidth="1"/>
    <col min="7" max="7" width="22.140625" hidden="1" customWidth="1"/>
    <col min="8" max="8" width="15.7109375" customWidth="1"/>
    <col min="9" max="9" width="19.28515625" customWidth="1"/>
    <col min="11" max="11" width="14.5703125" customWidth="1"/>
  </cols>
  <sheetData>
    <row r="1" spans="1:11" x14ac:dyDescent="0.25">
      <c r="A1" s="1" t="s">
        <v>0</v>
      </c>
    </row>
    <row r="2" spans="1:11" x14ac:dyDescent="0.25">
      <c r="A2" s="2" t="s">
        <v>1</v>
      </c>
      <c r="B2" s="13" t="s">
        <v>2</v>
      </c>
      <c r="C2" s="3" t="s">
        <v>7</v>
      </c>
      <c r="D2" s="3" t="s">
        <v>5</v>
      </c>
      <c r="E2" s="9" t="s">
        <v>9</v>
      </c>
      <c r="F2" s="9" t="s">
        <v>10</v>
      </c>
      <c r="G2" s="9" t="s">
        <v>6</v>
      </c>
      <c r="H2" s="9" t="s">
        <v>8</v>
      </c>
      <c r="I2" s="9" t="s">
        <v>3</v>
      </c>
      <c r="K2" s="7"/>
    </row>
    <row r="3" spans="1:11" x14ac:dyDescent="0.25">
      <c r="A3" s="4" t="s">
        <v>13</v>
      </c>
      <c r="B3" s="14">
        <v>175445</v>
      </c>
      <c r="C3" s="5">
        <v>152970</v>
      </c>
      <c r="D3" s="5">
        <v>20975</v>
      </c>
      <c r="E3" s="10">
        <v>0</v>
      </c>
      <c r="F3" s="10">
        <v>0</v>
      </c>
      <c r="G3" s="10">
        <v>0</v>
      </c>
      <c r="H3" s="12">
        <v>0</v>
      </c>
      <c r="I3" s="11">
        <v>-1500</v>
      </c>
      <c r="K3" s="6"/>
    </row>
    <row r="4" spans="1:11" x14ac:dyDescent="0.25">
      <c r="A4" s="4" t="s">
        <v>12</v>
      </c>
      <c r="B4" s="14">
        <v>168745</v>
      </c>
      <c r="C4" s="5">
        <v>137077</v>
      </c>
      <c r="D4" s="5">
        <v>21360</v>
      </c>
      <c r="E4" s="10">
        <v>99900</v>
      </c>
      <c r="F4" s="10">
        <v>22950</v>
      </c>
      <c r="G4" s="10">
        <v>0</v>
      </c>
      <c r="H4" s="12">
        <f>E4+F4</f>
        <v>122850</v>
      </c>
      <c r="I4" s="11"/>
      <c r="K4" s="6"/>
    </row>
    <row r="5" spans="1:11" x14ac:dyDescent="0.25">
      <c r="A5" s="4" t="s">
        <v>11</v>
      </c>
      <c r="B5" s="14">
        <v>187460</v>
      </c>
      <c r="C5" s="5"/>
      <c r="D5" s="5"/>
      <c r="E5" s="10">
        <v>91800</v>
      </c>
      <c r="F5" s="10">
        <v>22950</v>
      </c>
      <c r="G5" s="10"/>
      <c r="H5" s="12">
        <f t="shared" ref="H5:H21" si="0">E5+F5</f>
        <v>114750</v>
      </c>
      <c r="I5" s="11"/>
      <c r="K5" s="6"/>
    </row>
    <row r="6" spans="1:11" x14ac:dyDescent="0.25">
      <c r="A6" s="4" t="s">
        <v>14</v>
      </c>
      <c r="B6" s="14">
        <v>206405</v>
      </c>
      <c r="C6" s="5"/>
      <c r="D6" s="5"/>
      <c r="E6" s="10">
        <v>103950</v>
      </c>
      <c r="F6" s="10">
        <v>18900</v>
      </c>
      <c r="G6" s="10"/>
      <c r="H6" s="12">
        <f t="shared" si="0"/>
        <v>122850</v>
      </c>
      <c r="I6" s="11"/>
      <c r="K6" s="6"/>
    </row>
    <row r="7" spans="1:11" x14ac:dyDescent="0.25">
      <c r="A7" s="4" t="s">
        <v>15</v>
      </c>
      <c r="B7" s="14">
        <v>422625</v>
      </c>
      <c r="C7" s="5"/>
      <c r="D7" s="5"/>
      <c r="E7" s="10">
        <v>345200</v>
      </c>
      <c r="F7" s="10">
        <v>48800</v>
      </c>
      <c r="G7" s="10"/>
      <c r="H7" s="12">
        <f t="shared" si="0"/>
        <v>394000</v>
      </c>
      <c r="I7" s="11"/>
      <c r="K7" s="6"/>
    </row>
    <row r="8" spans="1:11" x14ac:dyDescent="0.25">
      <c r="A8" s="4" t="s">
        <v>16</v>
      </c>
      <c r="B8" s="14">
        <v>129150</v>
      </c>
      <c r="C8" s="5"/>
      <c r="D8" s="5"/>
      <c r="E8" s="10">
        <v>84325</v>
      </c>
      <c r="F8" s="10">
        <v>20575</v>
      </c>
      <c r="G8" s="10"/>
      <c r="H8" s="12">
        <f t="shared" si="0"/>
        <v>104900</v>
      </c>
      <c r="I8" s="11"/>
      <c r="K8" s="6"/>
    </row>
    <row r="9" spans="1:11" x14ac:dyDescent="0.25">
      <c r="A9" s="4" t="s">
        <v>17</v>
      </c>
      <c r="B9" s="14">
        <v>252450</v>
      </c>
      <c r="C9" s="5"/>
      <c r="D9" s="5"/>
      <c r="E9" s="10">
        <v>189150</v>
      </c>
      <c r="F9" s="10">
        <v>28550</v>
      </c>
      <c r="G9" s="10"/>
      <c r="H9" s="12">
        <f t="shared" si="0"/>
        <v>217700</v>
      </c>
      <c r="I9" s="11"/>
      <c r="K9" s="6"/>
    </row>
    <row r="10" spans="1:11" x14ac:dyDescent="0.25">
      <c r="A10" s="4" t="s">
        <v>18</v>
      </c>
      <c r="B10" s="14">
        <v>406475</v>
      </c>
      <c r="C10" s="5"/>
      <c r="D10" s="5"/>
      <c r="E10" s="10">
        <v>345550</v>
      </c>
      <c r="F10" s="10">
        <v>47650</v>
      </c>
      <c r="G10" s="10"/>
      <c r="H10" s="12">
        <f t="shared" si="0"/>
        <v>393200</v>
      </c>
      <c r="I10" s="11"/>
      <c r="K10" s="6"/>
    </row>
    <row r="11" spans="1:11" x14ac:dyDescent="0.25">
      <c r="A11" s="4" t="s">
        <v>19</v>
      </c>
      <c r="B11" s="14">
        <v>342925</v>
      </c>
      <c r="C11" s="5"/>
      <c r="D11" s="5"/>
      <c r="E11" s="10">
        <v>270350</v>
      </c>
      <c r="F11" s="10">
        <v>68350</v>
      </c>
      <c r="G11" s="10"/>
      <c r="H11" s="12">
        <f t="shared" si="0"/>
        <v>338700</v>
      </c>
      <c r="I11" s="11"/>
      <c r="K11" s="6"/>
    </row>
    <row r="12" spans="1:11" x14ac:dyDescent="0.25">
      <c r="A12" s="4" t="s">
        <v>20</v>
      </c>
      <c r="B12" s="14">
        <v>53200</v>
      </c>
      <c r="C12" s="5"/>
      <c r="D12" s="5"/>
      <c r="E12" s="10">
        <v>49050</v>
      </c>
      <c r="F12" s="10">
        <v>3900</v>
      </c>
      <c r="G12" s="10"/>
      <c r="H12" s="12">
        <f t="shared" si="0"/>
        <v>52950</v>
      </c>
      <c r="I12" s="11"/>
      <c r="K12" s="6"/>
    </row>
    <row r="13" spans="1:11" x14ac:dyDescent="0.25">
      <c r="A13" s="4" t="s">
        <v>21</v>
      </c>
      <c r="B13" s="14">
        <v>162937</v>
      </c>
      <c r="C13" s="5"/>
      <c r="D13" s="5"/>
      <c r="E13" s="10">
        <v>0</v>
      </c>
      <c r="F13" s="10"/>
      <c r="G13" s="10"/>
      <c r="H13" s="12">
        <f t="shared" si="0"/>
        <v>0</v>
      </c>
      <c r="I13" s="11">
        <v>-4500</v>
      </c>
      <c r="K13" s="6"/>
    </row>
    <row r="14" spans="1:11" x14ac:dyDescent="0.25">
      <c r="A14" s="4" t="s">
        <v>22</v>
      </c>
      <c r="B14" s="14">
        <v>143258</v>
      </c>
      <c r="C14" s="5"/>
      <c r="D14" s="5"/>
      <c r="E14" s="10">
        <v>9840</v>
      </c>
      <c r="F14" s="10">
        <v>1270</v>
      </c>
      <c r="G14" s="10"/>
      <c r="H14" s="12">
        <f t="shared" si="0"/>
        <v>11110</v>
      </c>
      <c r="I14" s="11">
        <v>-1500</v>
      </c>
      <c r="K14" s="6"/>
    </row>
    <row r="15" spans="1:11" x14ac:dyDescent="0.25">
      <c r="A15" s="4" t="s">
        <v>23</v>
      </c>
      <c r="B15" s="14">
        <v>137993</v>
      </c>
      <c r="C15" s="5"/>
      <c r="D15" s="5"/>
      <c r="E15" s="10">
        <v>2660</v>
      </c>
      <c r="F15" s="10"/>
      <c r="G15" s="10"/>
      <c r="H15" s="12">
        <f t="shared" si="0"/>
        <v>2660</v>
      </c>
      <c r="I15" s="11"/>
      <c r="K15" s="6"/>
    </row>
    <row r="16" spans="1:11" x14ac:dyDescent="0.25">
      <c r="A16" s="4" t="s">
        <v>24</v>
      </c>
      <c r="B16" s="14">
        <v>11774</v>
      </c>
      <c r="C16" s="5"/>
      <c r="D16" s="5"/>
      <c r="E16" s="10">
        <v>5046</v>
      </c>
      <c r="F16" s="10">
        <v>6728</v>
      </c>
      <c r="G16" s="10"/>
      <c r="H16" s="12">
        <f t="shared" si="0"/>
        <v>11774</v>
      </c>
      <c r="I16" s="11"/>
      <c r="K16" s="6"/>
    </row>
    <row r="17" spans="1:12" x14ac:dyDescent="0.25">
      <c r="A17" s="4" t="s">
        <v>25</v>
      </c>
      <c r="B17" s="14">
        <v>169456</v>
      </c>
      <c r="C17" s="5"/>
      <c r="D17" s="5"/>
      <c r="E17" s="10">
        <v>88868</v>
      </c>
      <c r="F17" s="10">
        <v>25770</v>
      </c>
      <c r="G17" s="10"/>
      <c r="H17" s="12">
        <f t="shared" si="0"/>
        <v>114638</v>
      </c>
      <c r="I17" s="11"/>
      <c r="K17" s="6"/>
    </row>
    <row r="18" spans="1:12" x14ac:dyDescent="0.25">
      <c r="A18" s="4" t="s">
        <v>26</v>
      </c>
      <c r="B18" s="14">
        <v>93763</v>
      </c>
      <c r="C18" s="5"/>
      <c r="D18" s="5"/>
      <c r="E18" s="10">
        <v>27344</v>
      </c>
      <c r="F18" s="10">
        <v>8626</v>
      </c>
      <c r="G18" s="10"/>
      <c r="H18" s="12">
        <f t="shared" si="0"/>
        <v>35970</v>
      </c>
      <c r="I18" s="11"/>
      <c r="K18" s="6"/>
    </row>
    <row r="19" spans="1:12" x14ac:dyDescent="0.25">
      <c r="A19" s="4" t="s">
        <v>27</v>
      </c>
      <c r="B19" s="14">
        <v>36579</v>
      </c>
      <c r="C19" s="5"/>
      <c r="D19" s="5"/>
      <c r="E19" s="10">
        <v>22730</v>
      </c>
      <c r="F19" s="10"/>
      <c r="G19" s="10"/>
      <c r="H19" s="12">
        <f t="shared" si="0"/>
        <v>22730</v>
      </c>
      <c r="I19" s="11"/>
      <c r="K19" s="6"/>
    </row>
    <row r="20" spans="1:12" x14ac:dyDescent="0.25">
      <c r="A20" s="4" t="s">
        <v>28</v>
      </c>
      <c r="B20" s="14">
        <v>125740</v>
      </c>
      <c r="C20" s="5"/>
      <c r="D20" s="5"/>
      <c r="E20" s="10">
        <v>57666</v>
      </c>
      <c r="F20" s="10">
        <v>4085</v>
      </c>
      <c r="G20" s="10"/>
      <c r="H20" s="12">
        <f t="shared" si="0"/>
        <v>61751</v>
      </c>
      <c r="I20" s="11">
        <v>-5085</v>
      </c>
      <c r="K20" s="6"/>
    </row>
    <row r="21" spans="1:12" x14ac:dyDescent="0.25">
      <c r="A21" s="4" t="s">
        <v>29</v>
      </c>
      <c r="B21" s="14">
        <v>463805</v>
      </c>
      <c r="C21" s="5"/>
      <c r="D21" s="5"/>
      <c r="E21" s="10">
        <v>361640</v>
      </c>
      <c r="F21" s="10">
        <v>102165</v>
      </c>
      <c r="G21" s="10"/>
      <c r="H21" s="12">
        <f t="shared" si="0"/>
        <v>463805</v>
      </c>
      <c r="I21" s="11"/>
      <c r="K21" s="6"/>
    </row>
    <row r="22" spans="1:12" x14ac:dyDescent="0.25">
      <c r="A22" s="2" t="s">
        <v>4</v>
      </c>
      <c r="B22" s="15">
        <f t="shared" ref="B22:I22" si="1">SUM(B3:B21)</f>
        <v>3690185</v>
      </c>
      <c r="C22" s="8">
        <f t="shared" si="1"/>
        <v>290047</v>
      </c>
      <c r="D22" s="8">
        <f t="shared" si="1"/>
        <v>42335</v>
      </c>
      <c r="E22" s="16">
        <f t="shared" si="1"/>
        <v>2155069</v>
      </c>
      <c r="F22" s="16">
        <f t="shared" si="1"/>
        <v>431269</v>
      </c>
      <c r="G22" s="16">
        <f t="shared" si="1"/>
        <v>0</v>
      </c>
      <c r="H22" s="12">
        <f t="shared" si="1"/>
        <v>2586338</v>
      </c>
      <c r="I22" s="11">
        <f t="shared" si="1"/>
        <v>-12585</v>
      </c>
      <c r="K22" s="6"/>
    </row>
    <row r="23" spans="1:12" x14ac:dyDescent="0.25">
      <c r="K23" s="6"/>
    </row>
    <row r="24" spans="1:12" x14ac:dyDescent="0.25">
      <c r="A24" s="17" t="s">
        <v>34</v>
      </c>
      <c r="B24" s="17"/>
      <c r="C24" s="17"/>
      <c r="D24" s="17"/>
      <c r="E24" s="17"/>
      <c r="F24" s="17"/>
      <c r="G24" s="17"/>
      <c r="H24" s="17"/>
      <c r="I24" s="17"/>
      <c r="L24" s="6"/>
    </row>
    <row r="25" spans="1:12" x14ac:dyDescent="0.25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L25" s="6"/>
    </row>
    <row r="26" spans="1:12" x14ac:dyDescent="0.25">
      <c r="A26" s="17" t="s">
        <v>31</v>
      </c>
      <c r="B26" s="17"/>
      <c r="C26" s="17"/>
      <c r="D26" s="17"/>
      <c r="E26" s="17"/>
      <c r="F26" s="17"/>
      <c r="G26" s="17"/>
      <c r="H26" s="17"/>
      <c r="I26" s="17"/>
    </row>
    <row r="27" spans="1:12" x14ac:dyDescent="0.25">
      <c r="A27" s="17" t="s">
        <v>32</v>
      </c>
      <c r="B27" s="17"/>
      <c r="C27" s="17"/>
      <c r="D27" s="17"/>
      <c r="E27" s="17"/>
      <c r="F27" s="17"/>
      <c r="G27" s="17"/>
      <c r="H27" s="17"/>
      <c r="I27" s="17"/>
    </row>
    <row r="28" spans="1:12" x14ac:dyDescent="0.25">
      <c r="A28" s="17" t="s">
        <v>33</v>
      </c>
      <c r="B28" s="18"/>
      <c r="C28" s="18"/>
      <c r="D28" s="18"/>
      <c r="E28" s="18"/>
      <c r="F28" s="18"/>
      <c r="G28" s="18"/>
      <c r="H28" s="18"/>
      <c r="I28" s="18"/>
    </row>
    <row r="31" spans="1:12" x14ac:dyDescent="0.25">
      <c r="L31" s="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24" sqref="C24"/>
    </sheetView>
  </sheetViews>
  <sheetFormatPr defaultRowHeight="15" x14ac:dyDescent="0.25"/>
  <cols>
    <col min="1" max="1" width="16.85546875" customWidth="1"/>
    <col min="2" max="2" width="15" customWidth="1"/>
    <col min="3" max="3" width="14.5703125" customWidth="1"/>
    <col min="4" max="4" width="14.140625" customWidth="1"/>
    <col min="5" max="5" width="15.140625" customWidth="1"/>
  </cols>
  <sheetData>
    <row r="1" spans="1:9" x14ac:dyDescent="0.25">
      <c r="A1" s="2" t="s">
        <v>35</v>
      </c>
      <c r="B1" s="4"/>
      <c r="C1" s="4"/>
      <c r="D1" s="4"/>
      <c r="E1" s="4"/>
    </row>
    <row r="2" spans="1:9" x14ac:dyDescent="0.25">
      <c r="A2" s="19" t="s">
        <v>1</v>
      </c>
      <c r="B2" s="19" t="s">
        <v>2</v>
      </c>
      <c r="C2" s="20" t="s">
        <v>36</v>
      </c>
      <c r="D2" s="20" t="s">
        <v>37</v>
      </c>
      <c r="E2" s="20" t="s">
        <v>8</v>
      </c>
    </row>
    <row r="3" spans="1:9" x14ac:dyDescent="0.25">
      <c r="A3" s="21" t="s">
        <v>38</v>
      </c>
      <c r="B3" s="22">
        <v>122101</v>
      </c>
      <c r="C3" s="23">
        <v>1270</v>
      </c>
      <c r="D3" s="23"/>
      <c r="E3" s="23">
        <f>C3+D3</f>
        <v>1270</v>
      </c>
    </row>
    <row r="4" spans="1:9" x14ac:dyDescent="0.25">
      <c r="A4" s="21" t="s">
        <v>39</v>
      </c>
      <c r="B4" s="22">
        <v>97751</v>
      </c>
      <c r="C4" s="23">
        <v>1270</v>
      </c>
      <c r="D4" s="23"/>
      <c r="E4" s="23">
        <f t="shared" ref="E4:E12" si="0">C4+D4</f>
        <v>1270</v>
      </c>
    </row>
    <row r="5" spans="1:9" x14ac:dyDescent="0.25">
      <c r="A5" s="21" t="s">
        <v>40</v>
      </c>
      <c r="B5" s="22">
        <v>530750</v>
      </c>
      <c r="C5" s="23">
        <v>424250</v>
      </c>
      <c r="D5" s="23">
        <v>98350</v>
      </c>
      <c r="E5" s="23">
        <f t="shared" si="0"/>
        <v>522600</v>
      </c>
    </row>
    <row r="6" spans="1:9" x14ac:dyDescent="0.25">
      <c r="A6" s="21" t="s">
        <v>41</v>
      </c>
      <c r="B6" s="22">
        <v>373825</v>
      </c>
      <c r="C6" s="23">
        <v>293800</v>
      </c>
      <c r="D6" s="23">
        <v>67150</v>
      </c>
      <c r="E6" s="23">
        <f t="shared" si="0"/>
        <v>360950</v>
      </c>
    </row>
    <row r="7" spans="1:9" x14ac:dyDescent="0.25">
      <c r="A7" s="21" t="s">
        <v>42</v>
      </c>
      <c r="B7" s="22">
        <v>431725</v>
      </c>
      <c r="C7" s="23">
        <v>340150</v>
      </c>
      <c r="D7" s="23">
        <v>61800</v>
      </c>
      <c r="E7" s="23">
        <f t="shared" si="0"/>
        <v>401950</v>
      </c>
    </row>
    <row r="8" spans="1:9" x14ac:dyDescent="0.25">
      <c r="A8" s="21" t="s">
        <v>43</v>
      </c>
      <c r="B8" s="22">
        <v>204555</v>
      </c>
      <c r="C8" s="23">
        <v>110700</v>
      </c>
      <c r="D8" s="23">
        <v>55350</v>
      </c>
      <c r="E8" s="23">
        <f t="shared" si="0"/>
        <v>166050</v>
      </c>
    </row>
    <row r="9" spans="1:9" x14ac:dyDescent="0.25">
      <c r="A9" s="21" t="s">
        <v>44</v>
      </c>
      <c r="B9" s="22">
        <v>231370</v>
      </c>
      <c r="C9" s="23">
        <v>163350</v>
      </c>
      <c r="D9" s="23"/>
      <c r="E9" s="23">
        <f t="shared" si="0"/>
        <v>163350</v>
      </c>
    </row>
    <row r="10" spans="1:9" x14ac:dyDescent="0.25">
      <c r="A10" s="21" t="s">
        <v>45</v>
      </c>
      <c r="B10" s="22">
        <v>250781</v>
      </c>
      <c r="C10" s="23">
        <v>357214</v>
      </c>
      <c r="D10" s="23">
        <v>82302</v>
      </c>
      <c r="E10" s="23">
        <f t="shared" si="0"/>
        <v>439516</v>
      </c>
    </row>
    <row r="11" spans="1:9" x14ac:dyDescent="0.25">
      <c r="A11" s="21" t="s">
        <v>46</v>
      </c>
      <c r="B11" s="22">
        <v>354450</v>
      </c>
      <c r="C11" s="23">
        <v>331515</v>
      </c>
      <c r="D11" s="23">
        <v>22935</v>
      </c>
      <c r="E11" s="23">
        <f t="shared" si="0"/>
        <v>354450</v>
      </c>
    </row>
    <row r="12" spans="1:9" x14ac:dyDescent="0.25">
      <c r="A12" s="21" t="s">
        <v>47</v>
      </c>
      <c r="B12" s="22">
        <v>193905</v>
      </c>
      <c r="C12" s="23">
        <v>170970</v>
      </c>
      <c r="D12" s="23">
        <v>22935</v>
      </c>
      <c r="E12" s="23">
        <f t="shared" si="0"/>
        <v>193905</v>
      </c>
    </row>
    <row r="13" spans="1:9" x14ac:dyDescent="0.25">
      <c r="A13" s="19" t="s">
        <v>4</v>
      </c>
      <c r="B13" s="24">
        <f>SUM(B3:B12)</f>
        <v>2791213</v>
      </c>
      <c r="C13" s="25">
        <f>SUM(C3:C12)</f>
        <v>2194489</v>
      </c>
      <c r="D13" s="25">
        <f>SUM(D3:D12)</f>
        <v>410822</v>
      </c>
      <c r="E13" s="25">
        <f>SUM(E3:E12)</f>
        <v>2605311</v>
      </c>
    </row>
    <row r="16" spans="1:9" x14ac:dyDescent="0.25">
      <c r="A16" s="17" t="s">
        <v>48</v>
      </c>
      <c r="B16" s="17"/>
      <c r="C16" s="17"/>
      <c r="D16" s="17"/>
      <c r="E16" s="17"/>
      <c r="F16" s="17"/>
      <c r="G16" s="17"/>
      <c r="H16" s="17"/>
      <c r="I16" s="18"/>
    </row>
    <row r="17" spans="1:9" x14ac:dyDescent="0.25">
      <c r="A17" s="17" t="s">
        <v>49</v>
      </c>
      <c r="B17" s="17"/>
      <c r="C17" s="17"/>
      <c r="D17" s="17"/>
      <c r="E17" s="17"/>
      <c r="F17" s="17"/>
      <c r="G17" s="17"/>
      <c r="H17" s="17"/>
      <c r="I17" s="18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D26" sqref="D26"/>
    </sheetView>
  </sheetViews>
  <sheetFormatPr defaultRowHeight="15" x14ac:dyDescent="0.25"/>
  <cols>
    <col min="1" max="1" width="16.85546875" customWidth="1"/>
    <col min="2" max="2" width="14" customWidth="1"/>
    <col min="3" max="3" width="16" customWidth="1"/>
    <col min="4" max="4" width="14.5703125" customWidth="1"/>
    <col min="5" max="5" width="14.28515625" customWidth="1"/>
    <col min="6" max="6" width="13.85546875" customWidth="1"/>
    <col min="7" max="7" width="14" customWidth="1"/>
  </cols>
  <sheetData>
    <row r="1" spans="1:9" x14ac:dyDescent="0.25">
      <c r="A1" s="2" t="s">
        <v>50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2" t="s">
        <v>1</v>
      </c>
      <c r="B2" s="19" t="s">
        <v>2</v>
      </c>
      <c r="C2" s="20" t="s">
        <v>36</v>
      </c>
      <c r="D2" s="20" t="s">
        <v>37</v>
      </c>
      <c r="E2" s="20" t="s">
        <v>8</v>
      </c>
      <c r="F2" s="20" t="s">
        <v>51</v>
      </c>
      <c r="G2" s="2"/>
      <c r="H2" s="4"/>
      <c r="I2" s="4"/>
    </row>
    <row r="3" spans="1:9" x14ac:dyDescent="0.25">
      <c r="A3" s="4" t="s">
        <v>52</v>
      </c>
      <c r="B3" s="22">
        <v>156611</v>
      </c>
      <c r="C3" s="23">
        <v>8220</v>
      </c>
      <c r="D3" s="23">
        <v>1270</v>
      </c>
      <c r="E3" s="23">
        <f>C3+D3</f>
        <v>9490</v>
      </c>
      <c r="F3" s="23"/>
      <c r="G3" s="4"/>
      <c r="H3" s="4"/>
      <c r="I3" s="4"/>
    </row>
    <row r="4" spans="1:9" x14ac:dyDescent="0.25">
      <c r="A4" s="4" t="s">
        <v>53</v>
      </c>
      <c r="B4" s="22">
        <v>170537</v>
      </c>
      <c r="C4" s="23">
        <v>1510</v>
      </c>
      <c r="D4" s="23"/>
      <c r="E4" s="23">
        <f t="shared" ref="E4:E13" si="0">C4+D4</f>
        <v>1510</v>
      </c>
      <c r="F4" s="23"/>
      <c r="G4" s="4"/>
      <c r="H4" s="4"/>
      <c r="I4" s="4"/>
    </row>
    <row r="5" spans="1:9" x14ac:dyDescent="0.25">
      <c r="A5" s="4" t="s">
        <v>54</v>
      </c>
      <c r="B5" s="22">
        <v>297950</v>
      </c>
      <c r="C5" s="23">
        <v>202425</v>
      </c>
      <c r="D5" s="23">
        <v>65200</v>
      </c>
      <c r="E5" s="23">
        <f t="shared" si="0"/>
        <v>267625</v>
      </c>
      <c r="F5" s="23"/>
      <c r="G5" s="4"/>
      <c r="H5" s="4"/>
      <c r="I5" s="4"/>
    </row>
    <row r="6" spans="1:9" x14ac:dyDescent="0.25">
      <c r="A6" s="4" t="s">
        <v>55</v>
      </c>
      <c r="B6" s="22">
        <v>410400</v>
      </c>
      <c r="C6" s="23">
        <v>318950</v>
      </c>
      <c r="D6" s="23">
        <v>72250</v>
      </c>
      <c r="E6" s="23">
        <f t="shared" si="0"/>
        <v>391200</v>
      </c>
      <c r="F6" s="23"/>
      <c r="G6" s="4"/>
      <c r="H6" s="4"/>
      <c r="I6" s="4"/>
    </row>
    <row r="7" spans="1:9" x14ac:dyDescent="0.25">
      <c r="A7" s="4" t="s">
        <v>56</v>
      </c>
      <c r="B7" s="22">
        <v>64775</v>
      </c>
      <c r="C7" s="23">
        <v>50300</v>
      </c>
      <c r="D7" s="23">
        <v>10500</v>
      </c>
      <c r="E7" s="23">
        <f t="shared" si="0"/>
        <v>60800</v>
      </c>
      <c r="F7" s="26">
        <v>-1950</v>
      </c>
      <c r="G7" s="4"/>
      <c r="H7" s="4"/>
      <c r="I7" s="4"/>
    </row>
    <row r="8" spans="1:9" x14ac:dyDescent="0.25">
      <c r="A8" s="4" t="s">
        <v>57</v>
      </c>
      <c r="B8" s="22">
        <v>398225</v>
      </c>
      <c r="C8" s="23">
        <v>279850</v>
      </c>
      <c r="D8" s="23">
        <v>45900</v>
      </c>
      <c r="E8" s="23">
        <f t="shared" si="0"/>
        <v>325750</v>
      </c>
      <c r="F8" s="23"/>
      <c r="G8" s="4"/>
      <c r="H8" s="4"/>
      <c r="I8" s="4"/>
    </row>
    <row r="9" spans="1:9" x14ac:dyDescent="0.25">
      <c r="A9" s="4" t="s">
        <v>58</v>
      </c>
      <c r="B9" s="22">
        <v>226010</v>
      </c>
      <c r="C9" s="23">
        <v>52650</v>
      </c>
      <c r="D9" s="23">
        <v>9450</v>
      </c>
      <c r="E9" s="23">
        <f t="shared" si="0"/>
        <v>62100</v>
      </c>
      <c r="F9" s="23"/>
      <c r="G9" s="4"/>
      <c r="H9" s="4"/>
      <c r="I9" s="4"/>
    </row>
    <row r="10" spans="1:9" x14ac:dyDescent="0.25">
      <c r="A10" s="4" t="s">
        <v>59</v>
      </c>
      <c r="B10" s="22">
        <v>217450</v>
      </c>
      <c r="C10" s="23">
        <v>71550</v>
      </c>
      <c r="D10" s="23">
        <v>22950</v>
      </c>
      <c r="E10" s="23">
        <f t="shared" si="0"/>
        <v>94500</v>
      </c>
      <c r="F10" s="23"/>
      <c r="G10" s="4"/>
      <c r="H10" s="4"/>
      <c r="I10" s="4"/>
    </row>
    <row r="11" spans="1:9" x14ac:dyDescent="0.25">
      <c r="A11" s="4" t="s">
        <v>60</v>
      </c>
      <c r="B11" s="22">
        <v>114150.75</v>
      </c>
      <c r="C11" s="23">
        <v>81263.25</v>
      </c>
      <c r="D11" s="23">
        <v>16095</v>
      </c>
      <c r="E11" s="23">
        <f t="shared" si="0"/>
        <v>97358.25</v>
      </c>
      <c r="F11" s="26">
        <v>-870</v>
      </c>
      <c r="G11" s="4"/>
      <c r="H11" s="4"/>
      <c r="I11" s="4"/>
    </row>
    <row r="12" spans="1:9" x14ac:dyDescent="0.25">
      <c r="A12" s="4" t="s">
        <v>61</v>
      </c>
      <c r="B12" s="22">
        <v>148656.46</v>
      </c>
      <c r="C12" s="23">
        <v>79148.22</v>
      </c>
      <c r="D12" s="23">
        <v>13197.15</v>
      </c>
      <c r="E12" s="23">
        <f t="shared" si="0"/>
        <v>92345.37</v>
      </c>
      <c r="F12" s="26">
        <v>-4767</v>
      </c>
      <c r="G12" s="4"/>
      <c r="H12" s="4"/>
      <c r="I12" s="4"/>
    </row>
    <row r="13" spans="1:9" x14ac:dyDescent="0.25">
      <c r="A13" s="4" t="s">
        <v>62</v>
      </c>
      <c r="B13" s="22">
        <v>169877.6</v>
      </c>
      <c r="C13" s="23">
        <v>42129.120000000003</v>
      </c>
      <c r="D13" s="23">
        <v>6906.67</v>
      </c>
      <c r="E13" s="23">
        <f t="shared" si="0"/>
        <v>49035.79</v>
      </c>
      <c r="F13" s="26">
        <v>-3297.23</v>
      </c>
      <c r="G13" s="4"/>
      <c r="H13" s="4"/>
      <c r="I13" s="4"/>
    </row>
    <row r="14" spans="1:9" x14ac:dyDescent="0.25">
      <c r="A14" s="2" t="s">
        <v>4</v>
      </c>
      <c r="B14" s="27">
        <f>SUM(B3:B13)</f>
        <v>2374642.81</v>
      </c>
      <c r="C14" s="28">
        <f>SUM(C3:C13)</f>
        <v>1187995.5900000001</v>
      </c>
      <c r="D14" s="28">
        <f>SUM(D3:D13)</f>
        <v>263718.82</v>
      </c>
      <c r="E14" s="28">
        <f>SUM(E3:E13)</f>
        <v>1451714.4100000001</v>
      </c>
      <c r="F14" s="26">
        <f>SUM(F3:F13)</f>
        <v>-10884.23</v>
      </c>
      <c r="G14" s="4"/>
      <c r="H14" s="4"/>
      <c r="I14" s="4"/>
    </row>
    <row r="15" spans="1:9" x14ac:dyDescent="0.25">
      <c r="B15" s="29"/>
      <c r="C15" s="29"/>
      <c r="D15" s="29"/>
      <c r="E15" s="29"/>
      <c r="F15" s="29"/>
    </row>
    <row r="16" spans="1:9" x14ac:dyDescent="0.25">
      <c r="B16" s="29"/>
      <c r="C16" s="29"/>
      <c r="D16" s="29"/>
      <c r="E16" s="29"/>
      <c r="F16" s="29"/>
    </row>
    <row r="17" spans="1:9" x14ac:dyDescent="0.25">
      <c r="A17" s="17" t="s">
        <v>63</v>
      </c>
      <c r="B17" s="30"/>
      <c r="C17" s="30"/>
      <c r="D17" s="30"/>
      <c r="E17" s="30"/>
      <c r="F17" s="30"/>
      <c r="G17" s="18"/>
      <c r="H17" s="18"/>
      <c r="I17" s="18"/>
    </row>
    <row r="18" spans="1:9" x14ac:dyDescent="0.25">
      <c r="A18" s="17" t="s">
        <v>64</v>
      </c>
      <c r="B18" s="18"/>
      <c r="C18" s="30"/>
      <c r="D18" s="30"/>
      <c r="E18" s="30"/>
      <c r="F18" s="30"/>
      <c r="G18" s="18"/>
      <c r="H18" s="18"/>
      <c r="I18" s="18"/>
    </row>
    <row r="19" spans="1:9" x14ac:dyDescent="0.25">
      <c r="A19" s="17" t="s">
        <v>65</v>
      </c>
      <c r="B19" s="18"/>
      <c r="C19" s="18"/>
      <c r="D19" s="18"/>
      <c r="E19" s="30"/>
      <c r="F19" s="18"/>
      <c r="G19" s="18"/>
      <c r="H19" s="18"/>
      <c r="I19" s="18"/>
    </row>
    <row r="20" spans="1:9" x14ac:dyDescent="0.25">
      <c r="E20" s="2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Pocan, Eric (DEQ)</dc:creator>
  <cp:lastModifiedBy>William Kim</cp:lastModifiedBy>
  <cp:lastPrinted>2019-02-26T15:11:58Z</cp:lastPrinted>
  <dcterms:created xsi:type="dcterms:W3CDTF">2018-10-25T13:52:13Z</dcterms:created>
  <dcterms:modified xsi:type="dcterms:W3CDTF">2019-02-27T22:34:31Z</dcterms:modified>
</cp:coreProperties>
</file>