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int Water Issue\WIIN Funds\Legislative Report\"/>
    </mc:Choice>
  </mc:AlternateContent>
  <xr:revisionPtr revIDLastSave="0" documentId="13_ncr:1_{C6C66F26-4FFA-42CE-AFB5-CEF3A0046AE3}" xr6:coauthVersionLast="45" xr6:coauthVersionMax="45" xr10:uidLastSave="{00000000-0000-0000-0000-000000000000}"/>
  <bookViews>
    <workbookView xWindow="-120" yWindow="-120" windowWidth="29040" windowHeight="15840" xr2:uid="{85919536-19DB-477C-96E5-9E66EDD4F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B24" i="1"/>
  <c r="D24" i="1" l="1"/>
  <c r="E24" i="1" s="1"/>
  <c r="D23" i="1"/>
  <c r="E23" i="1" s="1"/>
  <c r="D22" i="1"/>
  <c r="E22" i="1" s="1"/>
  <c r="C19" i="1" l="1"/>
  <c r="C26" i="1" s="1"/>
  <c r="D10" i="1" l="1"/>
  <c r="E10" i="1" s="1"/>
  <c r="D11" i="1"/>
  <c r="E11" i="1" s="1"/>
  <c r="D12" i="1"/>
  <c r="E12" i="1" s="1"/>
  <c r="D13" i="1"/>
  <c r="D14" i="1"/>
  <c r="E14" i="1" s="1"/>
  <c r="D15" i="1"/>
  <c r="E15" i="1" s="1"/>
  <c r="D16" i="1"/>
  <c r="E16" i="1" s="1"/>
  <c r="D17" i="1"/>
  <c r="E17" i="1" s="1"/>
  <c r="D18" i="1"/>
  <c r="E18" i="1" s="1"/>
  <c r="D9" i="1"/>
  <c r="E9" i="1" s="1"/>
  <c r="B19" i="1"/>
  <c r="B26" i="1" s="1"/>
  <c r="D26" i="1" s="1"/>
  <c r="D19" i="1" l="1"/>
  <c r="E13" i="1"/>
  <c r="E19" i="1" l="1"/>
  <c r="E26" i="1"/>
</calcChain>
</file>

<file path=xl/sharedStrings.xml><?xml version="1.0" encoding="utf-8"?>
<sst xmlns="http://schemas.openxmlformats.org/spreadsheetml/2006/main" count="51" uniqueCount="45">
  <si>
    <t>Service line replacements</t>
  </si>
  <si>
    <t>Secondary water source</t>
  </si>
  <si>
    <t>Dort and Cedar storage/pumping</t>
  </si>
  <si>
    <t>Chemical feed building</t>
  </si>
  <si>
    <t>Northwest transmission main</t>
  </si>
  <si>
    <t>Water main replacement</t>
  </si>
  <si>
    <t>Water quality monitoring</t>
  </si>
  <si>
    <t>Other Funding</t>
  </si>
  <si>
    <t>Budget</t>
  </si>
  <si>
    <t>Balance</t>
  </si>
  <si>
    <t>Service line replacement contingency</t>
  </si>
  <si>
    <t>Total Water Infrastructure Funding</t>
  </si>
  <si>
    <t>Category</t>
  </si>
  <si>
    <t>Percent Remaining</t>
  </si>
  <si>
    <t>Meter replacement</t>
  </si>
  <si>
    <t>Total Federal Funding</t>
  </si>
  <si>
    <t>Flint Water Infrastructure Funding</t>
  </si>
  <si>
    <t>May 2017 - Dec 2019</t>
  </si>
  <si>
    <t>Apr 2019 - Dec 2019</t>
  </si>
  <si>
    <t>Apr 2019 - Mar 2020</t>
  </si>
  <si>
    <t>Mar 2019 - Dec 2019</t>
  </si>
  <si>
    <t>Apr 2019 - Nov 2019</t>
  </si>
  <si>
    <t>Jan 2019 - Sep 2019</t>
  </si>
  <si>
    <t>Estimated Project Timeframe</t>
  </si>
  <si>
    <t>Jan 2019 - Mar 2019</t>
  </si>
  <si>
    <t>Aug 2018 - TBD</t>
  </si>
  <si>
    <t>Total Other Funding</t>
  </si>
  <si>
    <t>Service line replacement CHIP/DHHS</t>
  </si>
  <si>
    <t>Service line replacement State</t>
  </si>
  <si>
    <t>Amount Approved for Reimbursement to City</t>
  </si>
  <si>
    <t>Revised Project Time Frame</t>
  </si>
  <si>
    <t>Federal WIIN Funds</t>
  </si>
  <si>
    <t>As of November 29, 2019</t>
  </si>
  <si>
    <t>Dec 2019 - Dec 2020</t>
  </si>
  <si>
    <t>Oct 2019 - Dec 2024</t>
  </si>
  <si>
    <t>Oct 2019 - Jun 2020</t>
  </si>
  <si>
    <t>Oct 2019 - Oct 2020</t>
  </si>
  <si>
    <t>Mar 2020 - Oct 2020</t>
  </si>
  <si>
    <t>Mar 2020 - Nov 2020</t>
  </si>
  <si>
    <t>May 2017 - Sep 2019</t>
  </si>
  <si>
    <t>Mar 2020 - Dec 2020</t>
  </si>
  <si>
    <t xml:space="preserve">The City's FAST Start Team reports that 24,304 lines have been excavated and 9,448 lines replaced as of November 15, 2019, indicating a 38% replacment rate. An average cost per line will be calculated upon completion of work and reimbursment of invoices. EGLE recognizes there are outstanding invoices for work completed. </t>
  </si>
  <si>
    <t>CHIP/DHHS funds were available in fiscal year (FY) 2017, FY 2018, and FY 2019. These funds lapse each year and as a result, the City was only able to utilize $10.3 million from this funding source. EGLE issued an amendment increasing the service line replacement grant by $7.7 million to account for the lapsed CHIP dollars. This amendment is illustrated in the "Service line replacement State" line above.</t>
  </si>
  <si>
    <r>
      <t>In early 2017, the U.S. Environmental Protection Agency awarded Water Infrastructure Improvements for the Nation (WIIN) grant funds of $100 million. In addition, the city of Flint (City) and State entered into a settlement agreement in late March 2017 to provide additional service line replacement funding. The following table summarizes the $167 million available for the City to address infrastructure needs. To date, 59%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of the funds are remaining. </t>
    </r>
  </si>
  <si>
    <t>Local assistance/capacity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</si>
</sst>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 applyFill="1"/>
    <xf numFmtId="164" fontId="5" fillId="0" borderId="5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left"/>
    </xf>
    <xf numFmtId="0" fontId="7" fillId="0" borderId="0" xfId="0" applyFont="1" applyFill="1"/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left"/>
    </xf>
    <xf numFmtId="9" fontId="5" fillId="0" borderId="0" xfId="2" applyFont="1" applyFill="1" applyAlignment="1">
      <alignment horizontal="center"/>
    </xf>
    <xf numFmtId="9" fontId="5" fillId="0" borderId="0" xfId="2" applyFont="1" applyFill="1" applyAlignment="1">
      <alignment horizontal="left"/>
    </xf>
    <xf numFmtId="0" fontId="3" fillId="0" borderId="0" xfId="0" applyFont="1" applyFill="1"/>
    <xf numFmtId="164" fontId="5" fillId="0" borderId="4" xfId="1" applyNumberFormat="1" applyFont="1" applyFill="1" applyBorder="1"/>
    <xf numFmtId="9" fontId="5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5" xfId="1" applyNumberFormat="1" applyFont="1" applyFill="1" applyBorder="1"/>
    <xf numFmtId="9" fontId="5" fillId="0" borderId="5" xfId="2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6" fillId="0" borderId="2" xfId="0" applyFont="1" applyFill="1" applyBorder="1" applyAlignment="1">
      <alignment horizontal="right"/>
    </xf>
    <xf numFmtId="164" fontId="6" fillId="0" borderId="3" xfId="1" applyNumberFormat="1" applyFont="1" applyFill="1" applyBorder="1"/>
    <xf numFmtId="9" fontId="6" fillId="0" borderId="3" xfId="2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13E1-D9D9-483E-8788-F4FC8129C1D0}">
  <sheetPr>
    <pageSetUpPr fitToPage="1"/>
  </sheetPr>
  <dimension ref="A1:G33"/>
  <sheetViews>
    <sheetView tabSelected="1" zoomScaleNormal="100" workbookViewId="0">
      <selection activeCell="C23" sqref="C23"/>
    </sheetView>
  </sheetViews>
  <sheetFormatPr defaultColWidth="8.7109375" defaultRowHeight="14.25" x14ac:dyDescent="0.2"/>
  <cols>
    <col min="1" max="1" width="38.5703125" style="1" customWidth="1"/>
    <col min="2" max="2" width="15.5703125" style="7" customWidth="1"/>
    <col min="3" max="3" width="18.42578125" style="7" customWidth="1"/>
    <col min="4" max="4" width="15.5703125" style="7" customWidth="1"/>
    <col min="5" max="5" width="13.140625" style="11" customWidth="1"/>
    <col min="6" max="6" width="24.28515625" style="12" hidden="1" customWidth="1"/>
    <col min="7" max="7" width="23.5703125" style="2" customWidth="1"/>
    <col min="8" max="16384" width="8.7109375" style="1"/>
  </cols>
  <sheetData>
    <row r="1" spans="1:7" ht="15" customHeight="1" x14ac:dyDescent="0.25">
      <c r="A1" s="30" t="s">
        <v>16</v>
      </c>
      <c r="B1" s="30"/>
      <c r="C1" s="30"/>
      <c r="D1" s="30"/>
      <c r="E1" s="30"/>
      <c r="F1" s="30"/>
      <c r="G1" s="30"/>
    </row>
    <row r="2" spans="1:7" ht="15" x14ac:dyDescent="0.25">
      <c r="A2" s="30" t="s">
        <v>32</v>
      </c>
      <c r="B2" s="30"/>
      <c r="C2" s="30"/>
      <c r="D2" s="30"/>
      <c r="E2" s="30"/>
      <c r="F2" s="30"/>
      <c r="G2" s="30"/>
    </row>
    <row r="3" spans="1:7" ht="14.25" customHeight="1" x14ac:dyDescent="0.2">
      <c r="A3" s="2"/>
      <c r="B3" s="2"/>
      <c r="C3" s="2"/>
      <c r="D3" s="2"/>
      <c r="E3" s="2"/>
      <c r="F3" s="3"/>
    </row>
    <row r="4" spans="1:7" s="4" customFormat="1" ht="59.45" customHeight="1" x14ac:dyDescent="0.2">
      <c r="A4" s="31" t="s">
        <v>43</v>
      </c>
      <c r="B4" s="32"/>
      <c r="C4" s="32"/>
      <c r="D4" s="32"/>
      <c r="E4" s="32"/>
      <c r="F4" s="32"/>
      <c r="G4" s="32"/>
    </row>
    <row r="5" spans="1:7" ht="14.25" customHeight="1" x14ac:dyDescent="0.2">
      <c r="A5" s="2"/>
      <c r="B5" s="2"/>
      <c r="C5" s="2"/>
      <c r="D5" s="2"/>
      <c r="E5" s="2"/>
      <c r="F5" s="3"/>
    </row>
    <row r="6" spans="1:7" s="4" customFormat="1" ht="60" x14ac:dyDescent="0.25">
      <c r="A6" s="5" t="s">
        <v>12</v>
      </c>
      <c r="B6" s="6" t="s">
        <v>8</v>
      </c>
      <c r="C6" s="6" t="s">
        <v>29</v>
      </c>
      <c r="D6" s="6" t="s">
        <v>9</v>
      </c>
      <c r="E6" s="6" t="s">
        <v>13</v>
      </c>
      <c r="F6" s="5" t="s">
        <v>23</v>
      </c>
      <c r="G6" s="5" t="s">
        <v>30</v>
      </c>
    </row>
    <row r="7" spans="1:7" ht="6" customHeight="1" x14ac:dyDescent="0.2">
      <c r="E7" s="8"/>
      <c r="F7" s="9"/>
    </row>
    <row r="8" spans="1:7" ht="15" x14ac:dyDescent="0.25">
      <c r="A8" s="10" t="s">
        <v>31</v>
      </c>
    </row>
    <row r="9" spans="1:7" ht="14.25" customHeight="1" x14ac:dyDescent="0.2">
      <c r="A9" s="1" t="s">
        <v>0</v>
      </c>
      <c r="B9" s="7">
        <v>20000000</v>
      </c>
      <c r="C9" s="7">
        <v>7468430</v>
      </c>
      <c r="D9" s="7">
        <f>B9-C9</f>
        <v>12531570</v>
      </c>
      <c r="E9" s="13">
        <f>D9/B9</f>
        <v>0.62657850000000004</v>
      </c>
      <c r="F9" s="14" t="s">
        <v>17</v>
      </c>
      <c r="G9" s="2" t="s">
        <v>17</v>
      </c>
    </row>
    <row r="10" spans="1:7" ht="14.25" customHeight="1" x14ac:dyDescent="0.2">
      <c r="A10" s="1" t="s">
        <v>1</v>
      </c>
      <c r="B10" s="7">
        <v>9163300</v>
      </c>
      <c r="C10" s="7">
        <v>338719</v>
      </c>
      <c r="D10" s="7">
        <f t="shared" ref="D10:D18" si="0">B10-C10</f>
        <v>8824581</v>
      </c>
      <c r="E10" s="13">
        <f t="shared" ref="E10:E26" si="1">D10/B10</f>
        <v>0.96303526022284547</v>
      </c>
      <c r="F10" s="14" t="s">
        <v>18</v>
      </c>
      <c r="G10" s="28" t="s">
        <v>37</v>
      </c>
    </row>
    <row r="11" spans="1:7" ht="14.25" customHeight="1" x14ac:dyDescent="0.2">
      <c r="A11" s="1" t="s">
        <v>2</v>
      </c>
      <c r="B11" s="7">
        <v>10125000</v>
      </c>
      <c r="C11" s="7">
        <v>333155</v>
      </c>
      <c r="D11" s="7">
        <f t="shared" si="0"/>
        <v>9791845</v>
      </c>
      <c r="E11" s="13">
        <f t="shared" si="1"/>
        <v>0.96709580246913585</v>
      </c>
      <c r="F11" s="14" t="s">
        <v>19</v>
      </c>
      <c r="G11" s="28" t="s">
        <v>33</v>
      </c>
    </row>
    <row r="12" spans="1:7" ht="14.25" customHeight="1" x14ac:dyDescent="0.2">
      <c r="A12" s="1" t="s">
        <v>3</v>
      </c>
      <c r="B12" s="7">
        <v>3400000</v>
      </c>
      <c r="C12" s="7">
        <v>482953</v>
      </c>
      <c r="D12" s="7">
        <f t="shared" si="0"/>
        <v>2917047</v>
      </c>
      <c r="E12" s="13">
        <f t="shared" si="1"/>
        <v>0.85795500000000002</v>
      </c>
      <c r="F12" s="14" t="s">
        <v>20</v>
      </c>
      <c r="G12" s="28" t="s">
        <v>40</v>
      </c>
    </row>
    <row r="13" spans="1:7" ht="14.25" customHeight="1" x14ac:dyDescent="0.2">
      <c r="A13" s="1" t="s">
        <v>4</v>
      </c>
      <c r="B13" s="7">
        <v>12296900</v>
      </c>
      <c r="C13" s="7">
        <v>324932</v>
      </c>
      <c r="D13" s="7">
        <f t="shared" si="0"/>
        <v>11971968</v>
      </c>
      <c r="E13" s="13">
        <f t="shared" si="1"/>
        <v>0.97357610454667431</v>
      </c>
      <c r="F13" s="14" t="s">
        <v>21</v>
      </c>
      <c r="G13" s="28" t="s">
        <v>38</v>
      </c>
    </row>
    <row r="14" spans="1:7" ht="14.25" customHeight="1" x14ac:dyDescent="0.2">
      <c r="A14" s="1" t="s">
        <v>5</v>
      </c>
      <c r="B14" s="7">
        <v>13683125</v>
      </c>
      <c r="C14" s="7">
        <v>0</v>
      </c>
      <c r="D14" s="7">
        <f t="shared" si="0"/>
        <v>13683125</v>
      </c>
      <c r="E14" s="13">
        <f t="shared" si="1"/>
        <v>1</v>
      </c>
      <c r="F14" s="14" t="s">
        <v>25</v>
      </c>
      <c r="G14" s="28" t="s">
        <v>34</v>
      </c>
    </row>
    <row r="15" spans="1:7" ht="14.25" customHeight="1" x14ac:dyDescent="0.2">
      <c r="A15" s="1" t="s">
        <v>14</v>
      </c>
      <c r="B15" s="7">
        <v>18460000</v>
      </c>
      <c r="C15" s="7">
        <v>1933034</v>
      </c>
      <c r="D15" s="7">
        <f t="shared" si="0"/>
        <v>16526966</v>
      </c>
      <c r="E15" s="13">
        <f t="shared" si="1"/>
        <v>0.89528526543878661</v>
      </c>
      <c r="F15" s="14" t="s">
        <v>22</v>
      </c>
      <c r="G15" s="28" t="s">
        <v>35</v>
      </c>
    </row>
    <row r="16" spans="1:7" ht="14.25" customHeight="1" x14ac:dyDescent="0.2">
      <c r="A16" s="1" t="s">
        <v>6</v>
      </c>
      <c r="B16" s="7">
        <v>612500</v>
      </c>
      <c r="C16" s="7">
        <v>127272</v>
      </c>
      <c r="D16" s="7">
        <f t="shared" si="0"/>
        <v>485228</v>
      </c>
      <c r="E16" s="13">
        <f t="shared" si="1"/>
        <v>0.79220897959183678</v>
      </c>
      <c r="F16" s="14" t="s">
        <v>24</v>
      </c>
      <c r="G16" s="28" t="s">
        <v>36</v>
      </c>
    </row>
    <row r="17" spans="1:7" ht="14.25" customHeight="1" x14ac:dyDescent="0.2">
      <c r="A17" s="29" t="s">
        <v>44</v>
      </c>
      <c r="B17" s="7">
        <v>2259175</v>
      </c>
      <c r="C17" s="7">
        <v>1742230</v>
      </c>
      <c r="D17" s="7">
        <f t="shared" si="0"/>
        <v>516945</v>
      </c>
      <c r="E17" s="13">
        <f t="shared" si="1"/>
        <v>0.22882025518164817</v>
      </c>
      <c r="F17" s="14" t="s">
        <v>17</v>
      </c>
      <c r="G17" s="28" t="s">
        <v>17</v>
      </c>
    </row>
    <row r="18" spans="1:7" ht="14.25" customHeight="1" x14ac:dyDescent="0.2">
      <c r="A18" s="1" t="s">
        <v>10</v>
      </c>
      <c r="B18" s="16">
        <v>10000000</v>
      </c>
      <c r="C18" s="16">
        <v>0</v>
      </c>
      <c r="D18" s="16">
        <f t="shared" si="0"/>
        <v>10000000</v>
      </c>
      <c r="E18" s="17">
        <f t="shared" si="1"/>
        <v>1</v>
      </c>
      <c r="F18" s="14" t="s">
        <v>17</v>
      </c>
      <c r="G18" s="18" t="s">
        <v>17</v>
      </c>
    </row>
    <row r="19" spans="1:7" ht="14.25" customHeight="1" x14ac:dyDescent="0.2">
      <c r="A19" s="19" t="s">
        <v>15</v>
      </c>
      <c r="B19" s="7">
        <f>SUM(B9:B18)</f>
        <v>100000000</v>
      </c>
      <c r="C19" s="7">
        <f>SUM(C9:C18)</f>
        <v>12750725</v>
      </c>
      <c r="D19" s="7">
        <f t="shared" ref="D19" si="2">SUM(D9:D18)</f>
        <v>87249275</v>
      </c>
      <c r="E19" s="13">
        <f t="shared" si="1"/>
        <v>0.87249275000000004</v>
      </c>
      <c r="F19" s="14"/>
    </row>
    <row r="20" spans="1:7" ht="14.25" customHeight="1" x14ac:dyDescent="0.2">
      <c r="E20" s="13"/>
      <c r="F20" s="14"/>
    </row>
    <row r="21" spans="1:7" ht="15" x14ac:dyDescent="0.25">
      <c r="A21" s="10" t="s">
        <v>7</v>
      </c>
      <c r="E21" s="13"/>
      <c r="F21" s="14"/>
    </row>
    <row r="22" spans="1:7" ht="14.25" customHeight="1" x14ac:dyDescent="0.2">
      <c r="A22" s="15" t="s">
        <v>27</v>
      </c>
      <c r="B22" s="7">
        <v>10319659</v>
      </c>
      <c r="C22" s="7">
        <v>10319659</v>
      </c>
      <c r="D22" s="7">
        <f>B22-C22</f>
        <v>0</v>
      </c>
      <c r="E22" s="13">
        <f>D22/B22</f>
        <v>0</v>
      </c>
      <c r="F22" s="14"/>
      <c r="G22" s="28" t="s">
        <v>39</v>
      </c>
    </row>
    <row r="23" spans="1:7" ht="14.25" customHeight="1" x14ac:dyDescent="0.2">
      <c r="A23" s="1" t="s">
        <v>28</v>
      </c>
      <c r="B23" s="16">
        <v>56700000</v>
      </c>
      <c r="C23" s="16">
        <v>45282407</v>
      </c>
      <c r="D23" s="16">
        <f>B23-C23</f>
        <v>11417593</v>
      </c>
      <c r="E23" s="17">
        <f>D23/B23</f>
        <v>0.20136848324514992</v>
      </c>
      <c r="F23" s="14"/>
      <c r="G23" s="18" t="s">
        <v>17</v>
      </c>
    </row>
    <row r="24" spans="1:7" ht="14.25" customHeight="1" x14ac:dyDescent="0.2">
      <c r="A24" s="19" t="s">
        <v>26</v>
      </c>
      <c r="B24" s="20">
        <f>B22+B23</f>
        <v>67019659</v>
      </c>
      <c r="C24" s="7">
        <f>C22+C23</f>
        <v>55602066</v>
      </c>
      <c r="D24" s="7">
        <f>B24-C24</f>
        <v>11417593</v>
      </c>
      <c r="E24" s="21">
        <f>D24/B24</f>
        <v>0.17036184860325834</v>
      </c>
      <c r="F24" s="14"/>
    </row>
    <row r="25" spans="1:7" s="22" customFormat="1" ht="14.25" customHeight="1" x14ac:dyDescent="0.25">
      <c r="E25" s="23"/>
    </row>
    <row r="26" spans="1:7" ht="15" x14ac:dyDescent="0.25">
      <c r="A26" s="24" t="s">
        <v>11</v>
      </c>
      <c r="B26" s="25">
        <f>B19+B24</f>
        <v>167019659</v>
      </c>
      <c r="C26" s="25">
        <f>C19+C24</f>
        <v>68352791</v>
      </c>
      <c r="D26" s="25">
        <f>B26-C26</f>
        <v>98666868</v>
      </c>
      <c r="E26" s="26">
        <f t="shared" si="1"/>
        <v>0.59075002661812404</v>
      </c>
      <c r="F26" s="14"/>
      <c r="G26" s="27"/>
    </row>
    <row r="27" spans="1:7" ht="21.75" customHeight="1" x14ac:dyDescent="0.2"/>
    <row r="28" spans="1:7" ht="41.45" customHeight="1" x14ac:dyDescent="0.2">
      <c r="A28" s="33" t="s">
        <v>41</v>
      </c>
      <c r="B28" s="32"/>
      <c r="C28" s="32"/>
      <c r="D28" s="32"/>
      <c r="E28" s="32"/>
      <c r="F28" s="32"/>
      <c r="G28" s="32"/>
    </row>
    <row r="29" spans="1:7" ht="19.7" customHeight="1" x14ac:dyDescent="0.2"/>
    <row r="30" spans="1:7" ht="45.75" customHeight="1" x14ac:dyDescent="0.2">
      <c r="A30" s="33" t="s">
        <v>42</v>
      </c>
      <c r="B30" s="32"/>
      <c r="C30" s="32"/>
      <c r="D30" s="32"/>
      <c r="E30" s="32"/>
      <c r="F30" s="32"/>
      <c r="G30" s="32"/>
    </row>
    <row r="33" ht="13.5" customHeight="1" x14ac:dyDescent="0.2"/>
  </sheetData>
  <mergeCells count="5">
    <mergeCell ref="A1:G1"/>
    <mergeCell ref="A2:G2"/>
    <mergeCell ref="A4:G4"/>
    <mergeCell ref="A28:G28"/>
    <mergeCell ref="A30:G30"/>
  </mergeCells>
  <pageMargins left="0.7" right="0.7" top="0.5" bottom="0.5" header="0.3" footer="0.3"/>
  <pageSetup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Epkey, Amy (DEQ)</dc:creator>
  <cp:lastModifiedBy>Kelly Green</cp:lastModifiedBy>
  <cp:lastPrinted>2019-12-03T17:10:31Z</cp:lastPrinted>
  <dcterms:created xsi:type="dcterms:W3CDTF">2018-09-13T19:01:00Z</dcterms:created>
  <dcterms:modified xsi:type="dcterms:W3CDTF">2019-12-03T20:34:56Z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iteId">
    <vt:lpwstr>d5fb7087-3777-42ad-966a-892ef47225d1</vt:lpwstr>
  </property>
  <property fmtid="{D5CDD505-2E9C-101B-9397-08002B2CF9AE}" pid="4" name="MSIP_Label_2f46dfe0-534f-4c95-815c-5b1af86b9823_Owner">
    <vt:lpwstr>WilcoxC2@michigan.gov</vt:lpwstr>
  </property>
  <property fmtid="{D5CDD505-2E9C-101B-9397-08002B2CF9AE}" pid="5" name="MSIP_Label_2f46dfe0-534f-4c95-815c-5b1af86b9823_SetDate">
    <vt:lpwstr>2019-12-02T20:55:06.2229529Z</vt:lpwstr>
  </property>
  <property fmtid="{D5CDD505-2E9C-101B-9397-08002B2CF9AE}" pid="6" name="MSIP_Label_2f46dfe0-534f-4c95-815c-5b1af86b9823_Name">
    <vt:lpwstr>Public Data (Published to the Public)</vt:lpwstr>
  </property>
  <property fmtid="{D5CDD505-2E9C-101B-9397-08002B2CF9AE}" pid="7" name="MSIP_Label_2f46dfe0-534f-4c95-815c-5b1af86b9823_Application">
    <vt:lpwstr>Microsoft Azure Information Protection</vt:lpwstr>
  </property>
  <property fmtid="{D5CDD505-2E9C-101B-9397-08002B2CF9AE}" pid="8" name="MSIP_Label_2f46dfe0-534f-4c95-815c-5b1af86b9823_ActionId">
    <vt:lpwstr>3ec7f9a8-da66-4c2d-9864-c54434e4b6a7</vt:lpwstr>
  </property>
  <property fmtid="{D5CDD505-2E9C-101B-9397-08002B2CF9AE}" pid="9" name="MSIP_Label_2f46dfe0-534f-4c95-815c-5b1af86b9823_Extended_MSFT_Method">
    <vt:lpwstr>Manual</vt:lpwstr>
  </property>
  <property fmtid="{D5CDD505-2E9C-101B-9397-08002B2CF9AE}" pid="10" name="Sensitivity">
    <vt:lpwstr>Public Data (Published to the Public)</vt:lpwstr>
  </property>
</Properties>
</file>