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<sst xmlns="http://schemas.openxmlformats.org/spreadsheetml/2006/main" count="126" uniqueCount="119">
  <si>
    <t>Rank</t>
  </si>
  <si>
    <t>Parent Company</t>
  </si>
  <si>
    <t>MWh (Total)</t>
  </si>
  <si>
    <t>MWh (Fossil)</t>
  </si>
  <si>
    <t>CO2 (tons)</t>
  </si>
  <si>
    <t>Allocations 
('000 tons)</t>
  </si>
  <si>
    <t>AEP</t>
  </si>
  <si>
    <t>Southern</t>
  </si>
  <si>
    <t>Tennessee Valley Authority</t>
  </si>
  <si>
    <t>Duke</t>
  </si>
  <si>
    <t>Exelon</t>
  </si>
  <si>
    <t>FPL</t>
  </si>
  <si>
    <t>Entergy</t>
  </si>
  <si>
    <t>Dominion</t>
  </si>
  <si>
    <t>Progress Energy</t>
  </si>
  <si>
    <t>FirstEnergy</t>
  </si>
  <si>
    <t>Calpine</t>
  </si>
  <si>
    <t>Edison International</t>
  </si>
  <si>
    <t>Ameren</t>
  </si>
  <si>
    <t>NRG</t>
  </si>
  <si>
    <t>MidAmerican</t>
  </si>
  <si>
    <t>TXU</t>
  </si>
  <si>
    <t>US Corps of Engineers</t>
  </si>
  <si>
    <t>PSEG</t>
  </si>
  <si>
    <t>Xcel</t>
  </si>
  <si>
    <t>PPL</t>
  </si>
  <si>
    <t>Constellation</t>
  </si>
  <si>
    <t>US Bureau of Reclamation</t>
  </si>
  <si>
    <t>Allegheny Energy</t>
  </si>
  <si>
    <t>Dynegy</t>
  </si>
  <si>
    <t>DTE Energy</t>
  </si>
  <si>
    <t>AES</t>
  </si>
  <si>
    <t>E.ON</t>
  </si>
  <si>
    <t>Reliant</t>
  </si>
  <si>
    <t>PG&amp;E</t>
  </si>
  <si>
    <t>Pinnacle West</t>
  </si>
  <si>
    <t>CMS Energy</t>
  </si>
  <si>
    <t>Wisconsin Energy</t>
  </si>
  <si>
    <t>New York Power Authority</t>
  </si>
  <si>
    <t>Westar</t>
  </si>
  <si>
    <t>SCANA</t>
  </si>
  <si>
    <t>Tenaska</t>
  </si>
  <si>
    <t>Salt River Project</t>
  </si>
  <si>
    <t>International Power</t>
  </si>
  <si>
    <t>OGE</t>
  </si>
  <si>
    <t>Mirant</t>
  </si>
  <si>
    <t xml:space="preserve">San Antonio City </t>
  </si>
  <si>
    <t>Santee Cooper</t>
  </si>
  <si>
    <t>Oglethorpe</t>
  </si>
  <si>
    <t>Great Plains Energy</t>
  </si>
  <si>
    <t>TECO</t>
  </si>
  <si>
    <t>Alliant Energy</t>
  </si>
  <si>
    <t>Associated Electric Coop</t>
  </si>
  <si>
    <t>NE Public Power District</t>
  </si>
  <si>
    <t>DPL</t>
  </si>
  <si>
    <t>Basin Electric Power Coop</t>
  </si>
  <si>
    <t>IDACORP</t>
  </si>
  <si>
    <t>Sempra</t>
  </si>
  <si>
    <t>NiSource</t>
  </si>
  <si>
    <t>US Power Generating Company</t>
  </si>
  <si>
    <t>Intermountain Power Agency</t>
  </si>
  <si>
    <t xml:space="preserve">Sierra Pacific </t>
  </si>
  <si>
    <t>Los Angeles City</t>
  </si>
  <si>
    <t>Tri-State</t>
  </si>
  <si>
    <t>Municipal Elec. Auth. of GA</t>
  </si>
  <si>
    <t>National Grid</t>
  </si>
  <si>
    <t>Dow Chemical</t>
  </si>
  <si>
    <t>JEA</t>
  </si>
  <si>
    <t>Austin Energy</t>
  </si>
  <si>
    <t>Seminole Electric Coop</t>
  </si>
  <si>
    <t>Omaha Public Power District</t>
  </si>
  <si>
    <t>CLECO</t>
  </si>
  <si>
    <t>East Kentucky Power Coop</t>
  </si>
  <si>
    <t>UniSource</t>
  </si>
  <si>
    <t>Arkansas Electric Coop</t>
  </si>
  <si>
    <t>Great River Energy</t>
  </si>
  <si>
    <t>Lower CO River Authority</t>
  </si>
  <si>
    <t>Goldman Sachs</t>
  </si>
  <si>
    <t>PUD No 2 of Grant County</t>
  </si>
  <si>
    <t>Exxon Mobil</t>
  </si>
  <si>
    <t>Entegra Power</t>
  </si>
  <si>
    <t>PNM Resources</t>
  </si>
  <si>
    <t>Integrys</t>
  </si>
  <si>
    <t>Energy Northwest</t>
  </si>
  <si>
    <t>Buckeye Power</t>
  </si>
  <si>
    <t>PUD No 1 of Chelan County</t>
  </si>
  <si>
    <t>Puget Energy</t>
  </si>
  <si>
    <t>Hoosier Energy</t>
  </si>
  <si>
    <t>Occidental</t>
  </si>
  <si>
    <t>SUEZ Energy</t>
  </si>
  <si>
    <t>Chevron</t>
  </si>
  <si>
    <t>Avista</t>
  </si>
  <si>
    <t>Aquila</t>
  </si>
  <si>
    <t>Brazos Electric Power Coop</t>
  </si>
  <si>
    <t>Portland General Electric</t>
  </si>
  <si>
    <t>International Paper</t>
  </si>
  <si>
    <t>Sacramento Municipal Util Dist</t>
  </si>
  <si>
    <t>TransAlta</t>
  </si>
  <si>
    <t>Seattle City Light</t>
  </si>
  <si>
    <t>Hawaiian Electric Industries</t>
  </si>
  <si>
    <t>CA Dept. of Water Resources</t>
  </si>
  <si>
    <t>El Paso Electric</t>
  </si>
  <si>
    <t>North Carolina Mun Power Agny</t>
  </si>
  <si>
    <t>ALLETE</t>
  </si>
  <si>
    <t xml:space="preserve">Big Rivers Electric </t>
  </si>
  <si>
    <t>Vectren</t>
  </si>
  <si>
    <t>Allocations to Electricity Generators</t>
  </si>
  <si>
    <t>Enter Allowance Price:</t>
  </si>
  <si>
    <t>Your Allocation Scenario</t>
  </si>
  <si>
    <t>Enter Allowance Pool Cap for Power Generators</t>
  </si>
  <si>
    <t>$/per short ton</t>
  </si>
  <si>
    <r>
      <t>2006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0"/>
      </rPr>
      <t xml:space="preserve"> Emissions 
('000 tons)</t>
    </r>
  </si>
  <si>
    <t>Value 
(million $) @$10/ton</t>
  </si>
  <si>
    <t>Allowance Allocations and Allowance Value Under Two Emissions-  and Two Output-based Allocation Scenarios (Total Megawatt hours) by Company for the 100 Largest Electric Power Producers.  Sorted by 2006 MWh generation.</t>
  </si>
  <si>
    <r>
      <t xml:space="preserve">Emissions Based Allocation Scenario 1
</t>
    </r>
    <r>
      <rPr>
        <sz val="8"/>
        <color indexed="23"/>
        <rFont val="Arial"/>
        <family val="2"/>
      </rPr>
      <t>Total Allowance Pool of 1,210 million short tons allocated based of 2006 CO2 emissions</t>
    </r>
  </si>
  <si>
    <r>
      <t xml:space="preserve">Emissions Based Allocation Scenario 2
</t>
    </r>
    <r>
      <rPr>
        <sz val="8"/>
        <color indexed="23"/>
        <rFont val="Arial"/>
        <family val="2"/>
      </rPr>
      <t>Total Allowance Pool of 2,126 million short tons allocated based of 2006 CO2 emissions</t>
    </r>
  </si>
  <si>
    <r>
      <t xml:space="preserve">Output Based Scenario 1
</t>
    </r>
    <r>
      <rPr>
        <sz val="8"/>
        <color indexed="23"/>
        <rFont val="Arial"/>
        <family val="2"/>
      </rPr>
      <t>Total Allowance Pool of 1,210 million short tons allocated based of 2006 total electricity output (MWhs)</t>
    </r>
  </si>
  <si>
    <r>
      <t xml:space="preserve">Output Based Scenario 2
</t>
    </r>
    <r>
      <rPr>
        <sz val="8"/>
        <color indexed="23"/>
        <rFont val="Arial"/>
        <family val="2"/>
      </rPr>
      <t>Total Allowance Pool of 2,126 million short tons allocated based of 2006 total electricity output (MWhs)</t>
    </r>
  </si>
  <si>
    <r>
      <t xml:space="preserve">million short tons </t>
    </r>
    <r>
      <rPr>
        <sz val="8"/>
        <rFont val="Arial"/>
        <family val="2"/>
      </rPr>
      <t>(</t>
    </r>
    <r>
      <rPr>
        <u val="single"/>
        <sz val="8"/>
        <rFont val="Arial"/>
        <family val="2"/>
      </rPr>
      <t>for comparison:</t>
    </r>
    <r>
      <rPr>
        <sz val="8"/>
        <rFont val="Arial"/>
        <family val="2"/>
      </rPr>
      <t xml:space="preserve"> in 2012 S.2191 allocates 1,210 million tons (1,097 million metric tons) and S.1766 allocates 2,126 million tons (1,929 million metric tons) to electricity generators)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</si>
</sst>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&quot;$&quot;* #,##0.0_);_(&quot;$&quot;* \(#,##0.0\);_(&quot;$&quot;* &quot;-&quot;??_);_(@_)"/>
  </numFmts>
  <fonts count="1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vertAlign val="subscript"/>
      <sz val="8"/>
      <name val="Arial"/>
      <family val="2"/>
    </font>
    <font>
      <b/>
      <sz val="12"/>
      <name val="Arial"/>
      <family val="2"/>
    </font>
    <font>
      <b/>
      <sz val="9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8"/>
      <color indexed="23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color indexed="22"/>
      <name val="Arial"/>
      <family val="0"/>
    </font>
    <font>
      <b/>
      <sz val="8"/>
      <color indexed="55"/>
      <name val="Arial"/>
      <family val="2"/>
    </font>
    <font>
      <u val="single"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4" fillId="0" borderId="1" xfId="0" applyFont="1" applyBorder="1" applyAlignment="1" applyProtection="1">
      <alignment/>
      <protection hidden="1"/>
    </xf>
    <xf numFmtId="164" fontId="11" fillId="0" borderId="2" xfId="15" applyNumberFormat="1" applyFont="1" applyBorder="1" applyAlignment="1" applyProtection="1">
      <alignment horizontal="center" vertical="center"/>
      <protection hidden="1" locked="0"/>
    </xf>
    <xf numFmtId="44" fontId="11" fillId="0" borderId="2" xfId="17" applyFont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vertical="center"/>
      <protection hidden="1"/>
    </xf>
    <xf numFmtId="164" fontId="14" fillId="0" borderId="0" xfId="0" applyNumberFormat="1" applyFont="1" applyAlignment="1" applyProtection="1">
      <alignment wrapText="1"/>
      <protection hidden="1"/>
    </xf>
    <xf numFmtId="0" fontId="2" fillId="2" borderId="3" xfId="0" applyFont="1" applyFill="1" applyBorder="1" applyAlignment="1" applyProtection="1">
      <alignment horizontal="center" wrapText="1"/>
      <protection hidden="1"/>
    </xf>
    <xf numFmtId="0" fontId="2" fillId="0" borderId="4" xfId="0" applyFont="1" applyFill="1" applyBorder="1" applyAlignment="1" applyProtection="1">
      <alignment wrapText="1"/>
      <protection hidden="1"/>
    </xf>
    <xf numFmtId="0" fontId="2" fillId="0" borderId="5" xfId="0" applyFont="1" applyFill="1" applyBorder="1" applyAlignment="1" applyProtection="1">
      <alignment wrapText="1"/>
      <protection hidden="1"/>
    </xf>
    <xf numFmtId="0" fontId="2" fillId="0" borderId="6" xfId="0" applyFont="1" applyFill="1" applyBorder="1" applyAlignment="1" applyProtection="1">
      <alignment wrapText="1"/>
      <protection hidden="1"/>
    </xf>
    <xf numFmtId="0" fontId="2" fillId="0" borderId="7" xfId="0" applyFont="1" applyFill="1" applyBorder="1" applyAlignment="1" applyProtection="1">
      <alignment horizontal="center" wrapText="1"/>
      <protection hidden="1"/>
    </xf>
    <xf numFmtId="0" fontId="2" fillId="0" borderId="8" xfId="0" applyFont="1" applyFill="1" applyBorder="1" applyAlignment="1" applyProtection="1">
      <alignment horizontal="center" wrapText="1"/>
      <protection hidden="1"/>
    </xf>
    <xf numFmtId="0" fontId="2" fillId="0" borderId="9" xfId="0" applyFont="1" applyFill="1" applyBorder="1" applyAlignment="1" applyProtection="1">
      <alignment horizontal="center" wrapText="1"/>
      <protection hidden="1"/>
    </xf>
    <xf numFmtId="0" fontId="8" fillId="0" borderId="10" xfId="0" applyFont="1" applyFill="1" applyBorder="1" applyAlignment="1" applyProtection="1">
      <alignment horizontal="center" wrapText="1"/>
      <protection hidden="1"/>
    </xf>
    <xf numFmtId="0" fontId="8" fillId="0" borderId="11" xfId="0" applyFont="1" applyFill="1" applyBorder="1" applyAlignment="1" applyProtection="1">
      <alignment horizontal="center" wrapText="1"/>
      <protection hidden="1"/>
    </xf>
    <xf numFmtId="0" fontId="8" fillId="0" borderId="12" xfId="0" applyFont="1" applyFill="1" applyBorder="1" applyAlignment="1" applyProtection="1">
      <alignment horizontal="center" wrapText="1"/>
      <protection hidden="1"/>
    </xf>
    <xf numFmtId="0" fontId="1" fillId="2" borderId="13" xfId="0" applyFont="1" applyFill="1" applyBorder="1" applyAlignment="1" applyProtection="1">
      <alignment horizontal="center"/>
      <protection hidden="1"/>
    </xf>
    <xf numFmtId="0" fontId="1" fillId="3" borderId="14" xfId="0" applyFont="1" applyFill="1" applyBorder="1" applyAlignment="1" applyProtection="1">
      <alignment/>
      <protection hidden="1"/>
    </xf>
    <xf numFmtId="164" fontId="1" fillId="3" borderId="15" xfId="0" applyNumberFormat="1" applyFont="1" applyFill="1" applyBorder="1" applyAlignment="1" applyProtection="1">
      <alignment/>
      <protection hidden="1"/>
    </xf>
    <xf numFmtId="164" fontId="1" fillId="3" borderId="14" xfId="0" applyNumberFormat="1" applyFont="1" applyFill="1" applyBorder="1" applyAlignment="1" applyProtection="1">
      <alignment/>
      <protection hidden="1"/>
    </xf>
    <xf numFmtId="164" fontId="1" fillId="3" borderId="16" xfId="0" applyNumberFormat="1" applyFont="1" applyFill="1" applyBorder="1" applyAlignment="1" applyProtection="1">
      <alignment/>
      <protection hidden="1"/>
    </xf>
    <xf numFmtId="164" fontId="1" fillId="3" borderId="17" xfId="0" applyNumberFormat="1" applyFont="1" applyFill="1" applyBorder="1" applyAlignment="1" applyProtection="1">
      <alignment/>
      <protection hidden="1"/>
    </xf>
    <xf numFmtId="165" fontId="1" fillId="3" borderId="18" xfId="17" applyNumberFormat="1" applyFont="1" applyFill="1" applyBorder="1" applyAlignment="1" applyProtection="1">
      <alignment/>
      <protection hidden="1"/>
    </xf>
    <xf numFmtId="164" fontId="6" fillId="3" borderId="19" xfId="0" applyNumberFormat="1" applyFont="1" applyFill="1" applyBorder="1" applyAlignment="1" applyProtection="1">
      <alignment/>
      <protection hidden="1"/>
    </xf>
    <xf numFmtId="165" fontId="6" fillId="3" borderId="20" xfId="17" applyNumberFormat="1" applyFont="1" applyFill="1" applyBorder="1" applyAlignment="1" applyProtection="1">
      <alignment/>
      <protection hidden="1"/>
    </xf>
    <xf numFmtId="164" fontId="6" fillId="3" borderId="21" xfId="0" applyNumberFormat="1" applyFont="1" applyFill="1" applyBorder="1" applyAlignment="1" applyProtection="1">
      <alignment/>
      <protection hidden="1"/>
    </xf>
    <xf numFmtId="0" fontId="1" fillId="4" borderId="22" xfId="0" applyFont="1" applyFill="1" applyBorder="1" applyAlignment="1" applyProtection="1">
      <alignment/>
      <protection hidden="1"/>
    </xf>
    <xf numFmtId="164" fontId="1" fillId="4" borderId="23" xfId="0" applyNumberFormat="1" applyFont="1" applyFill="1" applyBorder="1" applyAlignment="1" applyProtection="1">
      <alignment/>
      <protection hidden="1"/>
    </xf>
    <xf numFmtId="164" fontId="1" fillId="4" borderId="22" xfId="0" applyNumberFormat="1" applyFont="1" applyFill="1" applyBorder="1" applyAlignment="1" applyProtection="1">
      <alignment/>
      <protection hidden="1"/>
    </xf>
    <xf numFmtId="164" fontId="1" fillId="4" borderId="24" xfId="0" applyNumberFormat="1" applyFont="1" applyFill="1" applyBorder="1" applyAlignment="1" applyProtection="1">
      <alignment/>
      <protection hidden="1"/>
    </xf>
    <xf numFmtId="164" fontId="1" fillId="4" borderId="25" xfId="0" applyNumberFormat="1" applyFont="1" applyFill="1" applyBorder="1" applyAlignment="1" applyProtection="1">
      <alignment/>
      <protection hidden="1"/>
    </xf>
    <xf numFmtId="165" fontId="1" fillId="4" borderId="26" xfId="17" applyNumberFormat="1" applyFont="1" applyFill="1" applyBorder="1" applyAlignment="1" applyProtection="1">
      <alignment/>
      <protection hidden="1"/>
    </xf>
    <xf numFmtId="164" fontId="6" fillId="4" borderId="0" xfId="0" applyNumberFormat="1" applyFont="1" applyFill="1" applyBorder="1" applyAlignment="1" applyProtection="1">
      <alignment/>
      <protection hidden="1"/>
    </xf>
    <xf numFmtId="165" fontId="6" fillId="4" borderId="27" xfId="17" applyNumberFormat="1" applyFont="1" applyFill="1" applyBorder="1" applyAlignment="1" applyProtection="1">
      <alignment/>
      <protection hidden="1"/>
    </xf>
    <xf numFmtId="164" fontId="6" fillId="4" borderId="28" xfId="0" applyNumberFormat="1" applyFont="1" applyFill="1" applyBorder="1" applyAlignment="1" applyProtection="1">
      <alignment/>
      <protection hidden="1"/>
    </xf>
    <xf numFmtId="0" fontId="1" fillId="3" borderId="22" xfId="0" applyFont="1" applyFill="1" applyBorder="1" applyAlignment="1" applyProtection="1">
      <alignment/>
      <protection hidden="1"/>
    </xf>
    <xf numFmtId="164" fontId="1" fillId="3" borderId="23" xfId="0" applyNumberFormat="1" applyFont="1" applyFill="1" applyBorder="1" applyAlignment="1" applyProtection="1">
      <alignment/>
      <protection hidden="1"/>
    </xf>
    <xf numFmtId="164" fontId="1" fillId="3" borderId="22" xfId="0" applyNumberFormat="1" applyFont="1" applyFill="1" applyBorder="1" applyAlignment="1" applyProtection="1">
      <alignment/>
      <protection hidden="1"/>
    </xf>
    <xf numFmtId="164" fontId="1" fillId="3" borderId="24" xfId="0" applyNumberFormat="1" applyFont="1" applyFill="1" applyBorder="1" applyAlignment="1" applyProtection="1">
      <alignment/>
      <protection hidden="1"/>
    </xf>
    <xf numFmtId="164" fontId="1" fillId="3" borderId="25" xfId="0" applyNumberFormat="1" applyFont="1" applyFill="1" applyBorder="1" applyAlignment="1" applyProtection="1">
      <alignment/>
      <protection hidden="1"/>
    </xf>
    <xf numFmtId="165" fontId="1" fillId="3" borderId="26" xfId="17" applyNumberFormat="1" applyFont="1" applyFill="1" applyBorder="1" applyAlignment="1" applyProtection="1">
      <alignment/>
      <protection hidden="1"/>
    </xf>
    <xf numFmtId="164" fontId="6" fillId="3" borderId="0" xfId="0" applyNumberFormat="1" applyFont="1" applyFill="1" applyBorder="1" applyAlignment="1" applyProtection="1">
      <alignment/>
      <protection hidden="1"/>
    </xf>
    <xf numFmtId="165" fontId="6" fillId="3" borderId="27" xfId="17" applyNumberFormat="1" applyFont="1" applyFill="1" applyBorder="1" applyAlignment="1" applyProtection="1">
      <alignment/>
      <protection hidden="1"/>
    </xf>
    <xf numFmtId="164" fontId="6" fillId="3" borderId="28" xfId="0" applyNumberFormat="1" applyFont="1" applyFill="1" applyBorder="1" applyAlignment="1" applyProtection="1">
      <alignment/>
      <protection hidden="1"/>
    </xf>
    <xf numFmtId="0" fontId="1" fillId="2" borderId="29" xfId="0" applyFont="1" applyFill="1" applyBorder="1" applyAlignment="1" applyProtection="1">
      <alignment horizontal="center"/>
      <protection hidden="1"/>
    </xf>
    <xf numFmtId="0" fontId="1" fillId="4" borderId="30" xfId="0" applyFont="1" applyFill="1" applyBorder="1" applyAlignment="1" applyProtection="1">
      <alignment/>
      <protection hidden="1"/>
    </xf>
    <xf numFmtId="164" fontId="1" fillId="4" borderId="31" xfId="0" applyNumberFormat="1" applyFont="1" applyFill="1" applyBorder="1" applyAlignment="1" applyProtection="1">
      <alignment/>
      <protection hidden="1"/>
    </xf>
    <xf numFmtId="164" fontId="1" fillId="4" borderId="30" xfId="0" applyNumberFormat="1" applyFont="1" applyFill="1" applyBorder="1" applyAlignment="1" applyProtection="1">
      <alignment/>
      <protection hidden="1"/>
    </xf>
    <xf numFmtId="164" fontId="1" fillId="4" borderId="32" xfId="0" applyNumberFormat="1" applyFont="1" applyFill="1" applyBorder="1" applyAlignment="1" applyProtection="1">
      <alignment/>
      <protection hidden="1"/>
    </xf>
    <xf numFmtId="164" fontId="1" fillId="4" borderId="33" xfId="0" applyNumberFormat="1" applyFont="1" applyFill="1" applyBorder="1" applyAlignment="1" applyProtection="1">
      <alignment/>
      <protection hidden="1"/>
    </xf>
    <xf numFmtId="165" fontId="1" fillId="4" borderId="34" xfId="17" applyNumberFormat="1" applyFont="1" applyFill="1" applyBorder="1" applyAlignment="1" applyProtection="1">
      <alignment/>
      <protection hidden="1"/>
    </xf>
    <xf numFmtId="164" fontId="6" fillId="4" borderId="35" xfId="0" applyNumberFormat="1" applyFont="1" applyFill="1" applyBorder="1" applyAlignment="1" applyProtection="1">
      <alignment/>
      <protection hidden="1"/>
    </xf>
    <xf numFmtId="165" fontId="6" fillId="4" borderId="36" xfId="17" applyNumberFormat="1" applyFont="1" applyFill="1" applyBorder="1" applyAlignment="1" applyProtection="1">
      <alignment/>
      <protection hidden="1"/>
    </xf>
    <xf numFmtId="164" fontId="6" fillId="4" borderId="37" xfId="0" applyNumberFormat="1" applyFont="1" applyFill="1" applyBorder="1" applyAlignment="1" applyProtection="1">
      <alignment/>
      <protection hidden="1"/>
    </xf>
    <xf numFmtId="0" fontId="12" fillId="0" borderId="0" xfId="0" applyFont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15" fillId="0" borderId="0" xfId="0" applyNumberFormat="1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5" fillId="5" borderId="12" xfId="0" applyFont="1" applyFill="1" applyBorder="1" applyAlignment="1" applyProtection="1">
      <alignment wrapText="1"/>
      <protection hidden="1"/>
    </xf>
    <xf numFmtId="0" fontId="7" fillId="6" borderId="11" xfId="0" applyFont="1" applyFill="1" applyBorder="1" applyAlignment="1" applyProtection="1">
      <alignment/>
      <protection hidden="1"/>
    </xf>
    <xf numFmtId="0" fontId="7" fillId="6" borderId="37" xfId="0" applyFont="1" applyFill="1" applyBorder="1" applyAlignment="1" applyProtection="1">
      <alignment/>
      <protection hidden="1"/>
    </xf>
    <xf numFmtId="0" fontId="7" fillId="6" borderId="38" xfId="0" applyFont="1" applyFill="1" applyBorder="1" applyAlignment="1" applyProtection="1">
      <alignment/>
      <protection hidden="1"/>
    </xf>
    <xf numFmtId="0" fontId="12" fillId="0" borderId="13" xfId="0" applyFont="1" applyBorder="1" applyAlignment="1" applyProtection="1">
      <alignment vertical="center" wrapText="1"/>
      <protection hidden="1"/>
    </xf>
    <xf numFmtId="0" fontId="9" fillId="7" borderId="39" xfId="0" applyFont="1" applyFill="1" applyBorder="1" applyAlignment="1" applyProtection="1">
      <alignment horizontal="center" wrapText="1"/>
      <protection hidden="1"/>
    </xf>
    <xf numFmtId="0" fontId="9" fillId="7" borderId="40" xfId="0" applyFont="1" applyFill="1" applyBorder="1" applyAlignment="1" applyProtection="1">
      <alignment horizontal="center" wrapText="1"/>
      <protection hidden="1"/>
    </xf>
    <xf numFmtId="0" fontId="10" fillId="0" borderId="8" xfId="0" applyFont="1" applyFill="1" applyBorder="1" applyAlignment="1" applyProtection="1">
      <alignment vertical="center" wrapText="1"/>
      <protection hidden="1"/>
    </xf>
    <xf numFmtId="0" fontId="10" fillId="0" borderId="9" xfId="0" applyFont="1" applyFill="1" applyBorder="1" applyAlignment="1" applyProtection="1">
      <alignment vertical="center" wrapText="1"/>
      <protection hidden="1"/>
    </xf>
    <xf numFmtId="0" fontId="10" fillId="0" borderId="29" xfId="0" applyFont="1" applyFill="1" applyBorder="1" applyAlignment="1" applyProtection="1">
      <alignment vertical="center" wrapText="1"/>
      <protection hidden="1"/>
    </xf>
    <xf numFmtId="0" fontId="10" fillId="0" borderId="34" xfId="0" applyFont="1" applyFill="1" applyBorder="1" applyAlignment="1" applyProtection="1">
      <alignment vertical="center" wrapText="1"/>
      <protection hidden="1"/>
    </xf>
    <xf numFmtId="0" fontId="5" fillId="8" borderId="10" xfId="0" applyFont="1" applyFill="1" applyBorder="1" applyAlignment="1" applyProtection="1">
      <alignment wrapText="1"/>
      <protection hidden="1"/>
    </xf>
    <xf numFmtId="0" fontId="7" fillId="0" borderId="11" xfId="0" applyFont="1" applyBorder="1" applyAlignment="1" applyProtection="1">
      <alignment/>
      <protection hidden="1"/>
    </xf>
    <xf numFmtId="0" fontId="7" fillId="0" borderId="35" xfId="0" applyFont="1" applyBorder="1" applyAlignment="1" applyProtection="1">
      <alignment/>
      <protection hidden="1"/>
    </xf>
    <xf numFmtId="0" fontId="7" fillId="0" borderId="38" xfId="0" applyFont="1" applyBorder="1" applyAlignment="1" applyProtection="1">
      <alignment/>
      <protection hidden="1"/>
    </xf>
    <xf numFmtId="0" fontId="5" fillId="9" borderId="12" xfId="0" applyFont="1" applyFill="1" applyBorder="1" applyAlignment="1" applyProtection="1">
      <alignment wrapText="1"/>
      <protection hidden="1"/>
    </xf>
    <xf numFmtId="0" fontId="7" fillId="0" borderId="37" xfId="0" applyFont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showGridLines="0" tabSelected="1" workbookViewId="0" topLeftCell="A1">
      <selection activeCell="I8" sqref="I8"/>
    </sheetView>
  </sheetViews>
  <sheetFormatPr defaultColWidth="9.140625" defaultRowHeight="12.75"/>
  <cols>
    <col min="1" max="1" width="5.00390625" style="2" customWidth="1"/>
    <col min="2" max="2" width="20.00390625" style="2" customWidth="1"/>
    <col min="3" max="5" width="0" style="2" hidden="1" customWidth="1"/>
    <col min="6" max="6" width="15.8515625" style="2" customWidth="1"/>
    <col min="7" max="7" width="13.7109375" style="2" customWidth="1"/>
    <col min="8" max="8" width="15.140625" style="2" customWidth="1"/>
    <col min="9" max="9" width="12.8515625" style="2" customWidth="1"/>
    <col min="10" max="10" width="10.28125" style="2" customWidth="1"/>
    <col min="11" max="11" width="13.140625" style="2" customWidth="1"/>
    <col min="12" max="12" width="10.57421875" style="2" customWidth="1"/>
    <col min="13" max="13" width="14.8515625" style="2" customWidth="1"/>
    <col min="14" max="14" width="10.8515625" style="2" customWidth="1"/>
    <col min="15" max="15" width="15.421875" style="2" customWidth="1"/>
    <col min="16" max="16" width="11.140625" style="2" customWidth="1"/>
    <col min="17" max="16384" width="9.140625" style="2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3" t="s">
        <v>106</v>
      </c>
      <c r="B2" s="4"/>
      <c r="C2" s="4"/>
      <c r="D2" s="4"/>
      <c r="E2" s="4"/>
      <c r="F2" s="4"/>
      <c r="G2" s="4"/>
      <c r="I2" s="4"/>
      <c r="J2" s="4"/>
      <c r="K2" s="4"/>
      <c r="L2" s="4"/>
      <c r="M2" s="4"/>
      <c r="N2" s="4"/>
      <c r="O2" s="4"/>
      <c r="P2" s="4"/>
    </row>
    <row r="3" spans="1:16" ht="18">
      <c r="A3" s="4"/>
      <c r="B3" s="4"/>
      <c r="C3" s="4"/>
      <c r="D3" s="4"/>
      <c r="E3" s="4"/>
      <c r="F3" s="4"/>
      <c r="G3" s="4"/>
      <c r="H3" s="3"/>
      <c r="I3" s="4"/>
      <c r="J3" s="4"/>
      <c r="K3" s="4"/>
      <c r="L3" s="4"/>
      <c r="M3" s="4"/>
      <c r="N3" s="4"/>
      <c r="O3" s="4"/>
      <c r="P3" s="4"/>
    </row>
    <row r="4" spans="1:16" ht="22.5" customHeight="1">
      <c r="A4" s="61" t="s">
        <v>113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ht="16.5" thickBot="1">
      <c r="A5" s="5"/>
      <c r="B5" s="5"/>
      <c r="C5" s="5"/>
      <c r="D5" s="5"/>
      <c r="E5" s="5"/>
      <c r="F5" s="5"/>
      <c r="G5" s="5"/>
      <c r="H5" s="6"/>
      <c r="I5" s="5"/>
      <c r="J5" s="5"/>
      <c r="K5" s="5"/>
      <c r="L5" s="5"/>
      <c r="M5" s="5"/>
      <c r="N5" s="5"/>
      <c r="O5" s="5"/>
      <c r="P5" s="5"/>
    </row>
    <row r="6" spans="1:16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1.5" customHeight="1" thickBot="1">
      <c r="A7" s="1"/>
      <c r="B7" s="1"/>
      <c r="C7" s="1"/>
      <c r="D7" s="1"/>
      <c r="E7" s="1"/>
      <c r="F7" s="1"/>
      <c r="G7" s="59" t="s">
        <v>109</v>
      </c>
      <c r="H7" s="60"/>
      <c r="I7" s="7">
        <v>1210</v>
      </c>
      <c r="J7" s="67" t="s">
        <v>118</v>
      </c>
      <c r="K7" s="62"/>
      <c r="L7" s="62"/>
      <c r="M7" s="62"/>
      <c r="N7" s="62"/>
      <c r="O7" s="62"/>
      <c r="P7" s="62"/>
    </row>
    <row r="8" spans="1:16" ht="15.75" customHeight="1" thickBot="1">
      <c r="A8" s="1"/>
      <c r="B8" s="1"/>
      <c r="C8" s="1"/>
      <c r="D8" s="1"/>
      <c r="E8" s="1"/>
      <c r="F8" s="1"/>
      <c r="G8" s="59" t="s">
        <v>107</v>
      </c>
      <c r="H8" s="60"/>
      <c r="I8" s="8">
        <v>10</v>
      </c>
      <c r="J8" s="9" t="s">
        <v>110</v>
      </c>
      <c r="K8" s="1"/>
      <c r="L8" s="1"/>
      <c r="M8" s="1"/>
      <c r="N8" s="1"/>
      <c r="O8" s="1"/>
      <c r="P8" s="1"/>
    </row>
    <row r="9" spans="1:16" ht="16.5" thickBot="1">
      <c r="A9" s="5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5"/>
    </row>
    <row r="10" spans="1:16" ht="13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3.5" customHeight="1" thickBot="1">
      <c r="A11" s="1"/>
      <c r="B11" s="1"/>
      <c r="C11" s="1"/>
      <c r="D11" s="1"/>
      <c r="E11" s="1"/>
      <c r="F11" s="1"/>
      <c r="G11" s="68" t="s">
        <v>108</v>
      </c>
      <c r="H11" s="69"/>
      <c r="I11" s="1"/>
      <c r="J11" s="1"/>
      <c r="K11" s="1"/>
      <c r="L11" s="1"/>
      <c r="M11" s="1"/>
      <c r="N11" s="1"/>
      <c r="O11" s="1"/>
      <c r="P11" s="1"/>
    </row>
    <row r="12" spans="1:16" ht="12.75" customHeight="1">
      <c r="A12" s="1"/>
      <c r="B12" s="10"/>
      <c r="C12" s="1"/>
      <c r="D12" s="1"/>
      <c r="E12" s="1"/>
      <c r="F12" s="1"/>
      <c r="G12" s="70" t="str">
        <f>"You set a Total Allowance Pool of"&amp;" "&amp;I7&amp;" "&amp;"million short tons"&amp;", which have been allocated below based on 2006 CO2 emissions"</f>
        <v>You set a Total Allowance Pool of 1210 million short tons, which have been allocated below based on 2006 CO2 emissions</v>
      </c>
      <c r="H12" s="71"/>
      <c r="I12" s="74" t="s">
        <v>114</v>
      </c>
      <c r="J12" s="75"/>
      <c r="K12" s="78" t="s">
        <v>115</v>
      </c>
      <c r="L12" s="75"/>
      <c r="M12" s="63" t="s">
        <v>116</v>
      </c>
      <c r="N12" s="64"/>
      <c r="O12" s="63" t="s">
        <v>117</v>
      </c>
      <c r="P12" s="64"/>
    </row>
    <row r="13" spans="1:16" ht="52.5" customHeight="1" thickBot="1">
      <c r="A13" s="1"/>
      <c r="B13" s="1"/>
      <c r="C13" s="1"/>
      <c r="D13" s="1"/>
      <c r="E13" s="1"/>
      <c r="F13" s="1"/>
      <c r="G13" s="72"/>
      <c r="H13" s="73"/>
      <c r="I13" s="76"/>
      <c r="J13" s="77"/>
      <c r="K13" s="79"/>
      <c r="L13" s="77"/>
      <c r="M13" s="65"/>
      <c r="N13" s="66"/>
      <c r="O13" s="65"/>
      <c r="P13" s="66"/>
    </row>
    <row r="14" spans="1:16" ht="45" customHeight="1">
      <c r="A14" s="11" t="s">
        <v>0</v>
      </c>
      <c r="B14" s="12" t="s">
        <v>1</v>
      </c>
      <c r="C14" s="13" t="s">
        <v>2</v>
      </c>
      <c r="D14" s="13" t="s">
        <v>3</v>
      </c>
      <c r="E14" s="14" t="s">
        <v>4</v>
      </c>
      <c r="F14" s="15" t="s">
        <v>111</v>
      </c>
      <c r="G14" s="16" t="s">
        <v>5</v>
      </c>
      <c r="H14" s="17" t="str">
        <f>"Value 
(million $) @"&amp;" "&amp;"$"&amp;I8&amp;"/ton"</f>
        <v>Value 
(million $) @ $10/ton</v>
      </c>
      <c r="I14" s="18" t="s">
        <v>5</v>
      </c>
      <c r="J14" s="19" t="s">
        <v>112</v>
      </c>
      <c r="K14" s="20" t="s">
        <v>5</v>
      </c>
      <c r="L14" s="19" t="s">
        <v>112</v>
      </c>
      <c r="M14" s="20" t="s">
        <v>5</v>
      </c>
      <c r="N14" s="19" t="s">
        <v>112</v>
      </c>
      <c r="O14" s="20" t="s">
        <v>5</v>
      </c>
      <c r="P14" s="19" t="s">
        <v>112</v>
      </c>
    </row>
    <row r="15" spans="1:16" ht="12.75">
      <c r="A15" s="21">
        <v>1</v>
      </c>
      <c r="B15" s="22" t="s">
        <v>7</v>
      </c>
      <c r="C15" s="23">
        <v>201713988.540883</v>
      </c>
      <c r="D15" s="23">
        <v>168445655.402883</v>
      </c>
      <c r="E15" s="24">
        <v>164634137.55620298</v>
      </c>
      <c r="F15" s="25">
        <v>164634.13755620297</v>
      </c>
      <c r="G15" s="26">
        <f>(F15/(2714715994.57546/1000))*($I$7*1000)</f>
        <v>73380.53293274922</v>
      </c>
      <c r="H15" s="27">
        <f>(G15/1000)*$I$8</f>
        <v>733.8053293274922</v>
      </c>
      <c r="I15" s="28">
        <v>73350.88264284811</v>
      </c>
      <c r="J15" s="29">
        <v>733.508826428481</v>
      </c>
      <c r="K15" s="30">
        <v>128958.50598192339</v>
      </c>
      <c r="L15" s="29">
        <v>1289.585059819234</v>
      </c>
      <c r="M15" s="30">
        <v>60011.053278621825</v>
      </c>
      <c r="N15" s="29">
        <v>600.1105327862182</v>
      </c>
      <c r="O15" s="30">
        <v>105505.69392456031</v>
      </c>
      <c r="P15" s="29">
        <v>1055.0569392456032</v>
      </c>
    </row>
    <row r="16" spans="1:16" ht="12.75">
      <c r="A16" s="21">
        <v>2</v>
      </c>
      <c r="B16" s="31" t="s">
        <v>6</v>
      </c>
      <c r="C16" s="32">
        <v>187168590.51409328</v>
      </c>
      <c r="D16" s="32">
        <v>169437420.47409332</v>
      </c>
      <c r="E16" s="33">
        <v>170403184.08957064</v>
      </c>
      <c r="F16" s="34">
        <v>170403.18408957066</v>
      </c>
      <c r="G16" s="35">
        <f aca="true" t="shared" si="0" ref="G16:G79">(F16/(2714715994.57546/1000))*($I$7*1000)</f>
        <v>75951.90552543421</v>
      </c>
      <c r="H16" s="36">
        <f aca="true" t="shared" si="1" ref="H16:H79">(G16/1000)*$I$8</f>
        <v>759.5190552543421</v>
      </c>
      <c r="I16" s="37">
        <v>75921.21624140521</v>
      </c>
      <c r="J16" s="38">
        <v>759.2121624140522</v>
      </c>
      <c r="K16" s="39">
        <v>133477.420667095</v>
      </c>
      <c r="L16" s="38">
        <v>1334.77420667095</v>
      </c>
      <c r="M16" s="39">
        <v>55683.715039670074</v>
      </c>
      <c r="N16" s="38">
        <v>556.8371503967007</v>
      </c>
      <c r="O16" s="39">
        <v>97897.78173499818</v>
      </c>
      <c r="P16" s="38">
        <v>978.9778173499817</v>
      </c>
    </row>
    <row r="17" spans="1:16" ht="12.75">
      <c r="A17" s="21">
        <v>3</v>
      </c>
      <c r="B17" s="40" t="s">
        <v>8</v>
      </c>
      <c r="C17" s="41">
        <v>154997731.87</v>
      </c>
      <c r="D17" s="41">
        <v>101229961.87</v>
      </c>
      <c r="E17" s="42">
        <v>108580227.50293566</v>
      </c>
      <c r="F17" s="43">
        <v>108580.22750293567</v>
      </c>
      <c r="G17" s="44">
        <f t="shared" si="0"/>
        <v>48396.25048847819</v>
      </c>
      <c r="H17" s="45">
        <f t="shared" si="1"/>
        <v>483.9625048847819</v>
      </c>
      <c r="I17" s="46">
        <v>48376.695399413555</v>
      </c>
      <c r="J17" s="47">
        <v>483.7669539941356</v>
      </c>
      <c r="K17" s="48">
        <v>85051.27870685869</v>
      </c>
      <c r="L17" s="47">
        <v>850.5127870685869</v>
      </c>
      <c r="M17" s="48">
        <v>46112.70250814006</v>
      </c>
      <c r="N17" s="47">
        <v>461.1270250814006</v>
      </c>
      <c r="O17" s="48">
        <v>81070.94295229239</v>
      </c>
      <c r="P17" s="47">
        <v>810.7094295229239</v>
      </c>
    </row>
    <row r="18" spans="1:16" ht="12.75">
      <c r="A18" s="21">
        <v>4</v>
      </c>
      <c r="B18" s="31" t="s">
        <v>9</v>
      </c>
      <c r="C18" s="32">
        <v>152749849.6693423</v>
      </c>
      <c r="D18" s="32">
        <v>110402596.70934227</v>
      </c>
      <c r="E18" s="33">
        <v>111384503.36390957</v>
      </c>
      <c r="F18" s="34">
        <v>111384.50336390958</v>
      </c>
      <c r="G18" s="35">
        <f t="shared" si="0"/>
        <v>49646.16900612742</v>
      </c>
      <c r="H18" s="36">
        <f t="shared" si="1"/>
        <v>496.4616900612742</v>
      </c>
      <c r="I18" s="37">
        <v>49626.108872401484</v>
      </c>
      <c r="J18" s="38">
        <v>496.2610887240148</v>
      </c>
      <c r="K18" s="39">
        <v>87247.87797090205</v>
      </c>
      <c r="L18" s="38">
        <v>872.4787797090204</v>
      </c>
      <c r="M18" s="39">
        <v>45443.944830581204</v>
      </c>
      <c r="N18" s="38">
        <v>454.439448305812</v>
      </c>
      <c r="O18" s="39">
        <v>79895.19716908416</v>
      </c>
      <c r="P18" s="38">
        <v>798.9519716908416</v>
      </c>
    </row>
    <row r="19" spans="1:16" ht="12.75">
      <c r="A19" s="21">
        <v>5</v>
      </c>
      <c r="B19" s="40" t="s">
        <v>10</v>
      </c>
      <c r="C19" s="41">
        <v>152549418.61209005</v>
      </c>
      <c r="D19" s="41">
        <v>10861003.480690071</v>
      </c>
      <c r="E19" s="42">
        <v>11450383.286363387</v>
      </c>
      <c r="F19" s="43">
        <v>11450.383286363387</v>
      </c>
      <c r="G19" s="44">
        <f t="shared" si="0"/>
        <v>5103.651285874714</v>
      </c>
      <c r="H19" s="45">
        <f t="shared" si="1"/>
        <v>51.03651285874713</v>
      </c>
      <c r="I19" s="46">
        <v>5101.589093980862</v>
      </c>
      <c r="J19" s="47">
        <v>51.01589093980862</v>
      </c>
      <c r="K19" s="48">
        <v>8969.125987164824</v>
      </c>
      <c r="L19" s="47">
        <v>89.69125987164823</v>
      </c>
      <c r="M19" s="48">
        <v>45384.31545662226</v>
      </c>
      <c r="N19" s="47">
        <v>453.8431545662226</v>
      </c>
      <c r="O19" s="48">
        <v>79790.36250723251</v>
      </c>
      <c r="P19" s="47">
        <v>797.9036250723252</v>
      </c>
    </row>
    <row r="20" spans="1:16" ht="12.75">
      <c r="A20" s="21">
        <v>6</v>
      </c>
      <c r="B20" s="31" t="s">
        <v>11</v>
      </c>
      <c r="C20" s="32">
        <v>141311118.77838954</v>
      </c>
      <c r="D20" s="32">
        <v>94326793.38133958</v>
      </c>
      <c r="E20" s="33">
        <v>55021860.26691823</v>
      </c>
      <c r="F20" s="34">
        <v>51793.526387904545</v>
      </c>
      <c r="G20" s="35">
        <f t="shared" si="0"/>
        <v>23085.34927947966</v>
      </c>
      <c r="H20" s="36">
        <f t="shared" si="1"/>
        <v>230.85349279479658</v>
      </c>
      <c r="I20" s="37">
        <v>23076.021365505083</v>
      </c>
      <c r="J20" s="38">
        <v>230.76021365505082</v>
      </c>
      <c r="K20" s="39">
        <v>40570.05358466033</v>
      </c>
      <c r="L20" s="38">
        <v>405.7005358466033</v>
      </c>
      <c r="M20" s="39">
        <v>41206.954221870634</v>
      </c>
      <c r="N20" s="38">
        <v>412.0695422187063</v>
      </c>
      <c r="O20" s="39">
        <v>72446.12554142284</v>
      </c>
      <c r="P20" s="38">
        <v>724.4612554142283</v>
      </c>
    </row>
    <row r="21" spans="1:16" ht="12.75">
      <c r="A21" s="21">
        <v>7</v>
      </c>
      <c r="B21" s="40" t="s">
        <v>12</v>
      </c>
      <c r="C21" s="41">
        <v>115032360.83354405</v>
      </c>
      <c r="D21" s="41">
        <v>37382868.91838821</v>
      </c>
      <c r="E21" s="42">
        <v>33578887.05249041</v>
      </c>
      <c r="F21" s="43">
        <v>33578.88705249041</v>
      </c>
      <c r="G21" s="44">
        <f t="shared" si="0"/>
        <v>14966.741793506608</v>
      </c>
      <c r="H21" s="45">
        <f t="shared" si="1"/>
        <v>149.66741793506606</v>
      </c>
      <c r="I21" s="46">
        <v>14960.694300863575</v>
      </c>
      <c r="J21" s="47">
        <v>149.60694300863577</v>
      </c>
      <c r="K21" s="48">
        <v>26302.4617561266</v>
      </c>
      <c r="L21" s="47">
        <v>263.024617561266</v>
      </c>
      <c r="M21" s="48">
        <v>34222.778423462354</v>
      </c>
      <c r="N21" s="47">
        <v>342.2277842346235</v>
      </c>
      <c r="O21" s="48">
        <v>60167.21567658488</v>
      </c>
      <c r="P21" s="47">
        <v>601.6721567658489</v>
      </c>
    </row>
    <row r="22" spans="1:16" ht="12.75">
      <c r="A22" s="21">
        <v>8</v>
      </c>
      <c r="B22" s="31" t="s">
        <v>13</v>
      </c>
      <c r="C22" s="32">
        <v>103470645.33864228</v>
      </c>
      <c r="D22" s="32">
        <v>57473926.997684</v>
      </c>
      <c r="E22" s="33">
        <v>56991008.99485605</v>
      </c>
      <c r="F22" s="34">
        <v>56991.00899485605</v>
      </c>
      <c r="G22" s="35">
        <f t="shared" si="0"/>
        <v>25401.965075377975</v>
      </c>
      <c r="H22" s="36">
        <f t="shared" si="1"/>
        <v>254.01965075377976</v>
      </c>
      <c r="I22" s="37">
        <v>25391.70110483373</v>
      </c>
      <c r="J22" s="38">
        <v>253.9170110483373</v>
      </c>
      <c r="K22" s="39">
        <v>44641.26021172263</v>
      </c>
      <c r="L22" s="38">
        <v>446.41260211722624</v>
      </c>
      <c r="M22" s="39">
        <v>30783.10262519121</v>
      </c>
      <c r="N22" s="38">
        <v>307.83102625191214</v>
      </c>
      <c r="O22" s="39">
        <v>54119.90668690259</v>
      </c>
      <c r="P22" s="38">
        <v>541.1990668690258</v>
      </c>
    </row>
    <row r="23" spans="1:16" ht="12.75">
      <c r="A23" s="21">
        <v>9</v>
      </c>
      <c r="B23" s="40" t="s">
        <v>14</v>
      </c>
      <c r="C23" s="41">
        <v>92890184.76235437</v>
      </c>
      <c r="D23" s="41">
        <v>61263493.88573929</v>
      </c>
      <c r="E23" s="42">
        <v>58040340.74614887</v>
      </c>
      <c r="F23" s="43">
        <v>58040.34074614887</v>
      </c>
      <c r="G23" s="44">
        <f t="shared" si="0"/>
        <v>25869.67198158894</v>
      </c>
      <c r="H23" s="45">
        <f t="shared" si="1"/>
        <v>258.6967198158894</v>
      </c>
      <c r="I23" s="46">
        <v>25859.219028424865</v>
      </c>
      <c r="J23" s="47">
        <v>258.59219028424866</v>
      </c>
      <c r="K23" s="48">
        <v>45463.205507727354</v>
      </c>
      <c r="L23" s="47">
        <v>454.63205507727355</v>
      </c>
      <c r="M23" s="48">
        <v>27635.355719045023</v>
      </c>
      <c r="N23" s="47">
        <v>276.35355719045026</v>
      </c>
      <c r="O23" s="48">
        <v>48585.83915287799</v>
      </c>
      <c r="P23" s="47">
        <v>485.85839152877986</v>
      </c>
    </row>
    <row r="24" spans="1:16" ht="12.75">
      <c r="A24" s="21">
        <v>10</v>
      </c>
      <c r="B24" s="31" t="s">
        <v>15</v>
      </c>
      <c r="C24" s="32">
        <v>83803749.075</v>
      </c>
      <c r="D24" s="32">
        <v>54030466.07500001</v>
      </c>
      <c r="E24" s="33">
        <v>58721627.43975761</v>
      </c>
      <c r="F24" s="34">
        <v>58721.627439757605</v>
      </c>
      <c r="G24" s="35">
        <f t="shared" si="0"/>
        <v>26173.33428030225</v>
      </c>
      <c r="H24" s="36">
        <f t="shared" si="1"/>
        <v>261.7333428030225</v>
      </c>
      <c r="I24" s="37">
        <v>26162.758628721727</v>
      </c>
      <c r="J24" s="38">
        <v>261.62758628721724</v>
      </c>
      <c r="K24" s="39">
        <v>45996.85979994943</v>
      </c>
      <c r="L24" s="38">
        <v>459.96859799949436</v>
      </c>
      <c r="M24" s="39">
        <v>24932.089673437702</v>
      </c>
      <c r="N24" s="38">
        <v>249.32089673437702</v>
      </c>
      <c r="O24" s="39">
        <v>43833.21535405351</v>
      </c>
      <c r="P24" s="38">
        <v>438.33215354053505</v>
      </c>
    </row>
    <row r="25" spans="1:16" ht="12.75">
      <c r="A25" s="21">
        <v>11</v>
      </c>
      <c r="B25" s="40" t="s">
        <v>24</v>
      </c>
      <c r="C25" s="41">
        <v>79899662.83312535</v>
      </c>
      <c r="D25" s="41">
        <v>64829406.49312536</v>
      </c>
      <c r="E25" s="42">
        <v>67695665.7042294</v>
      </c>
      <c r="F25" s="43">
        <v>67695.6657042294</v>
      </c>
      <c r="G25" s="44">
        <f t="shared" si="0"/>
        <v>30173.231993988862</v>
      </c>
      <c r="H25" s="45">
        <f t="shared" si="1"/>
        <v>301.7323199398886</v>
      </c>
      <c r="I25" s="46">
        <v>30161.04013546563</v>
      </c>
      <c r="J25" s="47">
        <v>301.61040135465635</v>
      </c>
      <c r="K25" s="48">
        <v>53026.25591663162</v>
      </c>
      <c r="L25" s="47">
        <v>530.2625591663162</v>
      </c>
      <c r="M25" s="48">
        <v>23770.601919612494</v>
      </c>
      <c r="N25" s="47">
        <v>237.70601919612494</v>
      </c>
      <c r="O25" s="48">
        <v>41791.19867950428</v>
      </c>
      <c r="P25" s="47">
        <v>417.9119867950428</v>
      </c>
    </row>
    <row r="26" spans="1:16" ht="12.75">
      <c r="A26" s="21">
        <v>12</v>
      </c>
      <c r="B26" s="31" t="s">
        <v>16</v>
      </c>
      <c r="C26" s="32">
        <v>79537181.48167391</v>
      </c>
      <c r="D26" s="32">
        <v>72767832.56331392</v>
      </c>
      <c r="E26" s="33">
        <v>35344319.48576955</v>
      </c>
      <c r="F26" s="34">
        <v>35344.31948576955</v>
      </c>
      <c r="G26" s="35">
        <f t="shared" si="0"/>
        <v>15753.628248125158</v>
      </c>
      <c r="H26" s="36">
        <f t="shared" si="1"/>
        <v>157.5362824812516</v>
      </c>
      <c r="I26" s="37">
        <v>15747.262804513848</v>
      </c>
      <c r="J26" s="38">
        <v>157.4726280451385</v>
      </c>
      <c r="K26" s="39">
        <v>27685.33126537396</v>
      </c>
      <c r="L26" s="38">
        <v>276.85331265373964</v>
      </c>
      <c r="M26" s="39">
        <v>23662.761665935435</v>
      </c>
      <c r="N26" s="38">
        <v>236.62761665935435</v>
      </c>
      <c r="O26" s="39">
        <v>41601.60426021666</v>
      </c>
      <c r="P26" s="38">
        <v>416.01604260216664</v>
      </c>
    </row>
    <row r="27" spans="1:16" ht="12.75">
      <c r="A27" s="21">
        <v>13</v>
      </c>
      <c r="B27" s="40" t="s">
        <v>17</v>
      </c>
      <c r="C27" s="41">
        <v>79286055.36691326</v>
      </c>
      <c r="D27" s="41">
        <v>58406906.41991326</v>
      </c>
      <c r="E27" s="42">
        <v>57890358.16340571</v>
      </c>
      <c r="F27" s="43">
        <v>57890.35816340571</v>
      </c>
      <c r="G27" s="44">
        <f t="shared" si="0"/>
        <v>25802.821922326075</v>
      </c>
      <c r="H27" s="45">
        <f t="shared" si="1"/>
        <v>258.02821922326075</v>
      </c>
      <c r="I27" s="46">
        <v>25792.395980735204</v>
      </c>
      <c r="J27" s="47">
        <v>257.92395980735205</v>
      </c>
      <c r="K27" s="48">
        <v>45345.72361678439</v>
      </c>
      <c r="L27" s="47">
        <v>453.4572361678439</v>
      </c>
      <c r="M27" s="48">
        <v>23588.0502254371</v>
      </c>
      <c r="N27" s="47">
        <v>235.88050225437098</v>
      </c>
      <c r="O27" s="48">
        <v>41470.253751548145</v>
      </c>
      <c r="P27" s="47">
        <v>414.7025375154814</v>
      </c>
    </row>
    <row r="28" spans="1:16" ht="12.75">
      <c r="A28" s="21">
        <v>14</v>
      </c>
      <c r="B28" s="31" t="s">
        <v>18</v>
      </c>
      <c r="C28" s="32">
        <v>79261356.64308457</v>
      </c>
      <c r="D28" s="32">
        <v>68182615.64308457</v>
      </c>
      <c r="E28" s="33">
        <v>75551621.16635102</v>
      </c>
      <c r="F28" s="34">
        <v>75551.62116635102</v>
      </c>
      <c r="G28" s="35">
        <f t="shared" si="0"/>
        <v>33674.77916436007</v>
      </c>
      <c r="H28" s="36">
        <f t="shared" si="1"/>
        <v>336.74779164360075</v>
      </c>
      <c r="I28" s="37">
        <v>33661.17246344534</v>
      </c>
      <c r="J28" s="38">
        <v>336.61172463445337</v>
      </c>
      <c r="K28" s="39">
        <v>59179.85379428858</v>
      </c>
      <c r="L28" s="38">
        <v>591.7985379428858</v>
      </c>
      <c r="M28" s="39">
        <v>23580.702215304937</v>
      </c>
      <c r="N28" s="38">
        <v>235.80702215304936</v>
      </c>
      <c r="O28" s="39">
        <v>41457.3351829578</v>
      </c>
      <c r="P28" s="38">
        <v>414.5733518295781</v>
      </c>
    </row>
    <row r="29" spans="1:16" ht="12.75">
      <c r="A29" s="21">
        <v>15</v>
      </c>
      <c r="B29" s="40" t="s">
        <v>19</v>
      </c>
      <c r="C29" s="41">
        <v>76935298.19813831</v>
      </c>
      <c r="D29" s="41">
        <v>67226397.86609831</v>
      </c>
      <c r="E29" s="42">
        <v>68098780.4580559</v>
      </c>
      <c r="F29" s="43">
        <v>68098.7804580559</v>
      </c>
      <c r="G29" s="44">
        <f t="shared" si="0"/>
        <v>30352.90782494309</v>
      </c>
      <c r="H29" s="45">
        <f t="shared" si="1"/>
        <v>303.5290782494309</v>
      </c>
      <c r="I29" s="46">
        <v>30340.643366231998</v>
      </c>
      <c r="J29" s="47">
        <v>303.40643366231996</v>
      </c>
      <c r="K29" s="48">
        <v>53342.01713823725</v>
      </c>
      <c r="L29" s="47">
        <v>533.4201713823725</v>
      </c>
      <c r="M29" s="48">
        <v>22888.68666259791</v>
      </c>
      <c r="N29" s="47">
        <v>228.88686662597908</v>
      </c>
      <c r="O29" s="48">
        <v>40240.69962823821</v>
      </c>
      <c r="P29" s="47">
        <v>402.4069962823821</v>
      </c>
    </row>
    <row r="30" spans="1:16" ht="12.75">
      <c r="A30" s="21">
        <v>16</v>
      </c>
      <c r="B30" s="31" t="s">
        <v>20</v>
      </c>
      <c r="C30" s="32">
        <v>76048094.56935528</v>
      </c>
      <c r="D30" s="32">
        <v>66739487.133298956</v>
      </c>
      <c r="E30" s="33">
        <v>72145047.8608168</v>
      </c>
      <c r="F30" s="34">
        <v>72145.0478608168</v>
      </c>
      <c r="G30" s="35">
        <f t="shared" si="0"/>
        <v>32156.40534259276</v>
      </c>
      <c r="H30" s="36">
        <f t="shared" si="1"/>
        <v>321.5640534259276</v>
      </c>
      <c r="I30" s="37">
        <v>32143.412158944728</v>
      </c>
      <c r="J30" s="38">
        <v>321.4341215894473</v>
      </c>
      <c r="K30" s="39">
        <v>56511.472797974115</v>
      </c>
      <c r="L30" s="38">
        <v>565.1147279797411</v>
      </c>
      <c r="M30" s="39">
        <v>22624.738561521648</v>
      </c>
      <c r="N30" s="38">
        <v>226.2473856152165</v>
      </c>
      <c r="O30" s="39">
        <v>39776.65132308971</v>
      </c>
      <c r="P30" s="38">
        <v>397.7665132308971</v>
      </c>
    </row>
    <row r="31" spans="1:16" ht="12.75">
      <c r="A31" s="21">
        <v>17</v>
      </c>
      <c r="B31" s="40" t="s">
        <v>21</v>
      </c>
      <c r="C31" s="41">
        <v>69628402.96000001</v>
      </c>
      <c r="D31" s="41">
        <v>49732393.96</v>
      </c>
      <c r="E31" s="42">
        <v>58411266.802058</v>
      </c>
      <c r="F31" s="43">
        <v>58411.266802057995</v>
      </c>
      <c r="G31" s="44">
        <f t="shared" si="0"/>
        <v>26035.00070420555</v>
      </c>
      <c r="H31" s="45">
        <f t="shared" si="1"/>
        <v>260.3500070420555</v>
      </c>
      <c r="I31" s="46">
        <v>26024.480947975884</v>
      </c>
      <c r="J31" s="47">
        <v>260.2448094797588</v>
      </c>
      <c r="K31" s="48">
        <v>45753.753207674934</v>
      </c>
      <c r="L31" s="47">
        <v>457.53753207674936</v>
      </c>
      <c r="M31" s="48">
        <v>20714.843972712508</v>
      </c>
      <c r="N31" s="47">
        <v>207.1484397271251</v>
      </c>
      <c r="O31" s="48">
        <v>36418.85733504694</v>
      </c>
      <c r="P31" s="47">
        <v>364.18857335046937</v>
      </c>
    </row>
    <row r="32" spans="1:16" ht="12.75">
      <c r="A32" s="21">
        <v>18</v>
      </c>
      <c r="B32" s="31" t="s">
        <v>22</v>
      </c>
      <c r="C32" s="32">
        <v>69127276.98000002</v>
      </c>
      <c r="D32" s="32">
        <v>0</v>
      </c>
      <c r="E32" s="33">
        <v>0</v>
      </c>
      <c r="F32" s="34">
        <v>0</v>
      </c>
      <c r="G32" s="35">
        <f t="shared" si="0"/>
        <v>0</v>
      </c>
      <c r="H32" s="36">
        <f t="shared" si="1"/>
        <v>0</v>
      </c>
      <c r="I32" s="37">
        <v>0</v>
      </c>
      <c r="J32" s="38">
        <v>0</v>
      </c>
      <c r="K32" s="39">
        <v>0</v>
      </c>
      <c r="L32" s="38">
        <v>0</v>
      </c>
      <c r="M32" s="39">
        <v>20565.756157322918</v>
      </c>
      <c r="N32" s="38">
        <v>205.65756157322915</v>
      </c>
      <c r="O32" s="39">
        <v>36156.745398011844</v>
      </c>
      <c r="P32" s="38">
        <v>361.56745398011844</v>
      </c>
    </row>
    <row r="33" spans="1:16" ht="12.75">
      <c r="A33" s="21">
        <v>19</v>
      </c>
      <c r="B33" s="40" t="s">
        <v>23</v>
      </c>
      <c r="C33" s="41">
        <v>62724488.60614516</v>
      </c>
      <c r="D33" s="41">
        <v>33575011.45062516</v>
      </c>
      <c r="E33" s="42">
        <v>24898181.554744683</v>
      </c>
      <c r="F33" s="43">
        <v>24898.181554744682</v>
      </c>
      <c r="G33" s="44">
        <f t="shared" si="0"/>
        <v>11097.588013420327</v>
      </c>
      <c r="H33" s="45">
        <f t="shared" si="1"/>
        <v>110.97588013420328</v>
      </c>
      <c r="I33" s="46">
        <v>11093.10389905579</v>
      </c>
      <c r="J33" s="47">
        <v>110.9310389905579</v>
      </c>
      <c r="K33" s="48">
        <v>19502.834239772652</v>
      </c>
      <c r="L33" s="47">
        <v>195.02834239772653</v>
      </c>
      <c r="M33" s="48">
        <v>18660.890376746338</v>
      </c>
      <c r="N33" s="47">
        <v>186.60890376746337</v>
      </c>
      <c r="O33" s="48">
        <v>32807.79257960704</v>
      </c>
      <c r="P33" s="47">
        <v>328.0779257960704</v>
      </c>
    </row>
    <row r="34" spans="1:16" ht="12.75">
      <c r="A34" s="21">
        <v>20</v>
      </c>
      <c r="B34" s="31" t="s">
        <v>25</v>
      </c>
      <c r="C34" s="32">
        <v>52035451.388474405</v>
      </c>
      <c r="D34" s="32">
        <v>31152181.738671582</v>
      </c>
      <c r="E34" s="33">
        <v>31901479.51583832</v>
      </c>
      <c r="F34" s="34">
        <v>31901.47951583832</v>
      </c>
      <c r="G34" s="35">
        <f t="shared" si="0"/>
        <v>14219.089691627554</v>
      </c>
      <c r="H34" s="36">
        <f t="shared" si="1"/>
        <v>142.19089691627553</v>
      </c>
      <c r="I34" s="37">
        <v>14213.344296839088</v>
      </c>
      <c r="J34" s="38">
        <v>142.13344296839088</v>
      </c>
      <c r="K34" s="39">
        <v>24988.542461741945</v>
      </c>
      <c r="L34" s="38">
        <v>249.88542461741943</v>
      </c>
      <c r="M34" s="39">
        <v>15480.841305252216</v>
      </c>
      <c r="N34" s="38">
        <v>154.80841305252216</v>
      </c>
      <c r="O34" s="39">
        <v>27216.93446811205</v>
      </c>
      <c r="P34" s="38">
        <v>272.1693446811205</v>
      </c>
    </row>
    <row r="35" spans="1:16" ht="12.75">
      <c r="A35" s="21">
        <v>21</v>
      </c>
      <c r="B35" s="40" t="s">
        <v>26</v>
      </c>
      <c r="C35" s="41">
        <v>48951025.95619758</v>
      </c>
      <c r="D35" s="41">
        <v>17518752.6003</v>
      </c>
      <c r="E35" s="42">
        <v>18685103.13685558</v>
      </c>
      <c r="F35" s="43">
        <v>18685.10313685558</v>
      </c>
      <c r="G35" s="44">
        <f t="shared" si="0"/>
        <v>8328.30205471676</v>
      </c>
      <c r="H35" s="45">
        <f t="shared" si="1"/>
        <v>83.2830205471676</v>
      </c>
      <c r="I35" s="46">
        <v>8324.936903764084</v>
      </c>
      <c r="J35" s="47">
        <v>83.24936903764085</v>
      </c>
      <c r="K35" s="48">
        <v>14636.107798872836</v>
      </c>
      <c r="L35" s="47">
        <v>146.36107798872837</v>
      </c>
      <c r="M35" s="48">
        <v>14563.207281507825</v>
      </c>
      <c r="N35" s="47">
        <v>145.63207281507826</v>
      </c>
      <c r="O35" s="48">
        <v>25603.638097617786</v>
      </c>
      <c r="P35" s="47">
        <v>256.03638097617784</v>
      </c>
    </row>
    <row r="36" spans="1:16" ht="12.75">
      <c r="A36" s="21">
        <v>22</v>
      </c>
      <c r="B36" s="31" t="s">
        <v>27</v>
      </c>
      <c r="C36" s="32">
        <v>47801654.81299999</v>
      </c>
      <c r="D36" s="32">
        <v>4261935.933000001</v>
      </c>
      <c r="E36" s="33">
        <v>4877394.064173</v>
      </c>
      <c r="F36" s="34">
        <v>4877.394064173</v>
      </c>
      <c r="G36" s="35">
        <f t="shared" si="0"/>
        <v>2173.9463094636744</v>
      </c>
      <c r="H36" s="36">
        <f t="shared" si="1"/>
        <v>21.739463094636747</v>
      </c>
      <c r="I36" s="37">
        <v>2173.0679002217557</v>
      </c>
      <c r="J36" s="38">
        <v>21.73067900221756</v>
      </c>
      <c r="K36" s="39">
        <v>3820.480132111902</v>
      </c>
      <c r="L36" s="38">
        <v>38.20480132111902</v>
      </c>
      <c r="M36" s="39">
        <v>14221.2628610426</v>
      </c>
      <c r="N36" s="38">
        <v>142.212628610426</v>
      </c>
      <c r="O36" s="39">
        <v>25002.464123928057</v>
      </c>
      <c r="P36" s="38">
        <v>250.02464123928058</v>
      </c>
    </row>
    <row r="37" spans="1:16" ht="12.75">
      <c r="A37" s="21">
        <v>23</v>
      </c>
      <c r="B37" s="40" t="s">
        <v>28</v>
      </c>
      <c r="C37" s="41">
        <v>46842014.345000006</v>
      </c>
      <c r="D37" s="41">
        <v>46683613.675</v>
      </c>
      <c r="E37" s="42">
        <v>48003892.6089151</v>
      </c>
      <c r="F37" s="43">
        <v>48003.8926089151</v>
      </c>
      <c r="G37" s="44">
        <f t="shared" si="0"/>
        <v>21396.238196869217</v>
      </c>
      <c r="H37" s="45">
        <f t="shared" si="1"/>
        <v>213.96238196869217</v>
      </c>
      <c r="I37" s="46">
        <v>21387.592788612073</v>
      </c>
      <c r="J37" s="47">
        <v>213.87592788612073</v>
      </c>
      <c r="K37" s="48">
        <v>37601.61995594056</v>
      </c>
      <c r="L37" s="47">
        <v>376.01619955940555</v>
      </c>
      <c r="M37" s="48">
        <v>13935.764390311619</v>
      </c>
      <c r="N37" s="47">
        <v>139.35764390311618</v>
      </c>
      <c r="O37" s="48">
        <v>24500.52802010694</v>
      </c>
      <c r="P37" s="47">
        <v>245.0052802010694</v>
      </c>
    </row>
    <row r="38" spans="1:16" ht="12.75">
      <c r="A38" s="21">
        <v>24</v>
      </c>
      <c r="B38" s="31" t="s">
        <v>29</v>
      </c>
      <c r="C38" s="32">
        <v>44410940.96370147</v>
      </c>
      <c r="D38" s="32">
        <v>44342004.6054669</v>
      </c>
      <c r="E38" s="33">
        <v>37182657.269040495</v>
      </c>
      <c r="F38" s="34">
        <v>37182.657269040494</v>
      </c>
      <c r="G38" s="35">
        <f t="shared" si="0"/>
        <v>16573.009989052243</v>
      </c>
      <c r="H38" s="36">
        <f t="shared" si="1"/>
        <v>165.7300998905224</v>
      </c>
      <c r="I38" s="37">
        <v>16566.313464360064</v>
      </c>
      <c r="J38" s="38">
        <v>165.66313464360064</v>
      </c>
      <c r="K38" s="39">
        <v>29125.307794784887</v>
      </c>
      <c r="L38" s="38">
        <v>291.25307794784885</v>
      </c>
      <c r="M38" s="39">
        <v>13212.50629966226</v>
      </c>
      <c r="N38" s="38">
        <v>132.1250629966226</v>
      </c>
      <c r="O38" s="39">
        <v>23228.964823470014</v>
      </c>
      <c r="P38" s="38">
        <v>232.28964823470017</v>
      </c>
    </row>
    <row r="39" spans="1:16" ht="12.75">
      <c r="A39" s="21">
        <v>25</v>
      </c>
      <c r="B39" s="40" t="s">
        <v>30</v>
      </c>
      <c r="C39" s="41">
        <v>42859263.23402011</v>
      </c>
      <c r="D39" s="41">
        <v>35022780.71402011</v>
      </c>
      <c r="E39" s="42">
        <v>37113124.987328656</v>
      </c>
      <c r="F39" s="43">
        <v>37113.12498732866</v>
      </c>
      <c r="G39" s="44">
        <f t="shared" si="0"/>
        <v>16542.01814274514</v>
      </c>
      <c r="H39" s="45">
        <f t="shared" si="1"/>
        <v>165.42018142745138</v>
      </c>
      <c r="I39" s="46">
        <v>16535.334140682477</v>
      </c>
      <c r="J39" s="47">
        <v>165.35334140682477</v>
      </c>
      <c r="K39" s="48">
        <v>29070.84291101185</v>
      </c>
      <c r="L39" s="47">
        <v>290.70842911011846</v>
      </c>
      <c r="M39" s="48">
        <v>12750.873392689691</v>
      </c>
      <c r="N39" s="47">
        <v>127.50873392689691</v>
      </c>
      <c r="O39" s="48">
        <v>22417.366000792736</v>
      </c>
      <c r="P39" s="47">
        <v>224.17366000792737</v>
      </c>
    </row>
    <row r="40" spans="1:16" ht="12.75">
      <c r="A40" s="21">
        <v>26</v>
      </c>
      <c r="B40" s="31" t="s">
        <v>31</v>
      </c>
      <c r="C40" s="32">
        <v>42429217.522032015</v>
      </c>
      <c r="D40" s="32">
        <v>39074577.262034</v>
      </c>
      <c r="E40" s="33">
        <v>41854983.499842964</v>
      </c>
      <c r="F40" s="34">
        <v>41854.983499842965</v>
      </c>
      <c r="G40" s="35">
        <f t="shared" si="0"/>
        <v>18655.5537065416</v>
      </c>
      <c r="H40" s="36">
        <f t="shared" si="1"/>
        <v>186.555537065416</v>
      </c>
      <c r="I40" s="37">
        <v>18648.01570492785</v>
      </c>
      <c r="J40" s="38">
        <v>186.4801570492785</v>
      </c>
      <c r="K40" s="39">
        <v>32785.15756305511</v>
      </c>
      <c r="L40" s="38">
        <v>327.8515756305511</v>
      </c>
      <c r="M40" s="39">
        <v>12622.932359343213</v>
      </c>
      <c r="N40" s="38">
        <v>126.22932359343213</v>
      </c>
      <c r="O40" s="39">
        <v>22192.432313293968</v>
      </c>
      <c r="P40" s="38">
        <v>221.92432313293966</v>
      </c>
    </row>
    <row r="41" spans="1:16" ht="12.75">
      <c r="A41" s="21">
        <v>27</v>
      </c>
      <c r="B41" s="40" t="s">
        <v>32</v>
      </c>
      <c r="C41" s="41">
        <v>42195211.35447336</v>
      </c>
      <c r="D41" s="41">
        <v>41120338.39447336</v>
      </c>
      <c r="E41" s="42">
        <v>45969106.88582856</v>
      </c>
      <c r="F41" s="43">
        <v>45969.106885828565</v>
      </c>
      <c r="G41" s="44">
        <f t="shared" si="0"/>
        <v>20489.295912720732</v>
      </c>
      <c r="H41" s="45">
        <f t="shared" si="1"/>
        <v>204.89295912720732</v>
      </c>
      <c r="I41" s="46">
        <v>20481.016965438637</v>
      </c>
      <c r="J41" s="47">
        <v>204.81016965438639</v>
      </c>
      <c r="K41" s="48">
        <v>36007.76505599304</v>
      </c>
      <c r="L41" s="47">
        <v>360.0776505599304</v>
      </c>
      <c r="M41" s="48">
        <v>12553.314200035225</v>
      </c>
      <c r="N41" s="47">
        <v>125.53314200035226</v>
      </c>
      <c r="O41" s="48">
        <v>22070.036324451085</v>
      </c>
      <c r="P41" s="47">
        <v>220.70036324451084</v>
      </c>
    </row>
    <row r="42" spans="1:16" ht="12.75">
      <c r="A42" s="21">
        <v>28</v>
      </c>
      <c r="B42" s="31" t="s">
        <v>33</v>
      </c>
      <c r="C42" s="32">
        <v>36686169.42284911</v>
      </c>
      <c r="D42" s="32">
        <v>36686169.42284911</v>
      </c>
      <c r="E42" s="33">
        <v>32318804.88493953</v>
      </c>
      <c r="F42" s="34">
        <v>32318.804884939527</v>
      </c>
      <c r="G42" s="35">
        <f t="shared" si="0"/>
        <v>14405.099461202522</v>
      </c>
      <c r="H42" s="36">
        <f t="shared" si="1"/>
        <v>144.05099461202522</v>
      </c>
      <c r="I42" s="37">
        <v>14399.27890692186</v>
      </c>
      <c r="J42" s="38">
        <v>143.9927890692186</v>
      </c>
      <c r="K42" s="39">
        <v>25315.434908876578</v>
      </c>
      <c r="L42" s="38">
        <v>253.1543490887658</v>
      </c>
      <c r="M42" s="39">
        <v>10914.343044567451</v>
      </c>
      <c r="N42" s="38">
        <v>109.14343044567451</v>
      </c>
      <c r="O42" s="39">
        <v>19188.554003567264</v>
      </c>
      <c r="P42" s="38">
        <v>191.88554003567265</v>
      </c>
    </row>
    <row r="43" spans="1:16" ht="12.75">
      <c r="A43" s="21">
        <v>29</v>
      </c>
      <c r="B43" s="40" t="s">
        <v>34</v>
      </c>
      <c r="C43" s="41">
        <v>33186238.939999998</v>
      </c>
      <c r="D43" s="41">
        <v>624011</v>
      </c>
      <c r="E43" s="42">
        <v>474269.42894433334</v>
      </c>
      <c r="F43" s="43">
        <v>474.26942894433336</v>
      </c>
      <c r="G43" s="44">
        <f t="shared" si="0"/>
        <v>211.39080853000507</v>
      </c>
      <c r="H43" s="45">
        <f t="shared" si="1"/>
        <v>2.113908085300051</v>
      </c>
      <c r="I43" s="46">
        <v>211.30539352271575</v>
      </c>
      <c r="J43" s="47">
        <v>2.1130539352271573</v>
      </c>
      <c r="K43" s="48">
        <v>371.4969319086813</v>
      </c>
      <c r="L43" s="47">
        <v>3.714969319086813</v>
      </c>
      <c r="M43" s="48">
        <v>9873.093916546955</v>
      </c>
      <c r="N43" s="47">
        <v>98.73093916546955</v>
      </c>
      <c r="O43" s="48">
        <v>17357.929380298385</v>
      </c>
      <c r="P43" s="47">
        <v>173.57929380298384</v>
      </c>
    </row>
    <row r="44" spans="1:16" ht="12.75">
      <c r="A44" s="21">
        <v>30</v>
      </c>
      <c r="B44" s="31" t="s">
        <v>35</v>
      </c>
      <c r="C44" s="32">
        <v>32857925.037793923</v>
      </c>
      <c r="D44" s="32">
        <v>25857516.87679392</v>
      </c>
      <c r="E44" s="33">
        <v>22570641.037570477</v>
      </c>
      <c r="F44" s="34">
        <v>22570.641037570476</v>
      </c>
      <c r="G44" s="35">
        <f t="shared" si="0"/>
        <v>10060.159408951808</v>
      </c>
      <c r="H44" s="36">
        <f t="shared" si="1"/>
        <v>100.60159408951807</v>
      </c>
      <c r="I44" s="37">
        <v>10056.094480134783</v>
      </c>
      <c r="J44" s="38">
        <v>100.56094480134783</v>
      </c>
      <c r="K44" s="39">
        <v>17679.663467521903</v>
      </c>
      <c r="L44" s="38">
        <v>176.79663467521902</v>
      </c>
      <c r="M44" s="39">
        <v>9775.418672405878</v>
      </c>
      <c r="N44" s="38">
        <v>97.75418672405878</v>
      </c>
      <c r="O44" s="39">
        <v>17186.206108511946</v>
      </c>
      <c r="P44" s="38">
        <v>171.86206108511948</v>
      </c>
    </row>
    <row r="45" spans="1:16" ht="12.75">
      <c r="A45" s="21">
        <v>31</v>
      </c>
      <c r="B45" s="40" t="s">
        <v>36</v>
      </c>
      <c r="C45" s="41">
        <v>30162597.958809316</v>
      </c>
      <c r="D45" s="41">
        <v>23774201.678809315</v>
      </c>
      <c r="E45" s="42">
        <v>26231710.26841495</v>
      </c>
      <c r="F45" s="43">
        <v>26231.71026841495</v>
      </c>
      <c r="G45" s="44">
        <f t="shared" si="0"/>
        <v>11691.96685333038</v>
      </c>
      <c r="H45" s="45">
        <f t="shared" si="1"/>
        <v>116.91966853330379</v>
      </c>
      <c r="I45" s="46">
        <v>11687.242573022504</v>
      </c>
      <c r="J45" s="47">
        <v>116.87242573022503</v>
      </c>
      <c r="K45" s="48">
        <v>20547.39202803942</v>
      </c>
      <c r="L45" s="47">
        <v>205.47392028039417</v>
      </c>
      <c r="M45" s="48">
        <v>8973.543611036626</v>
      </c>
      <c r="N45" s="47">
        <v>89.73543611036627</v>
      </c>
      <c r="O45" s="48">
        <v>15776.426073527944</v>
      </c>
      <c r="P45" s="47">
        <v>157.76426073527944</v>
      </c>
    </row>
    <row r="46" spans="1:16" ht="12.75">
      <c r="A46" s="21">
        <v>32</v>
      </c>
      <c r="B46" s="31" t="s">
        <v>37</v>
      </c>
      <c r="C46" s="32">
        <v>28959749.463766236</v>
      </c>
      <c r="D46" s="32">
        <v>19913924.037922077</v>
      </c>
      <c r="E46" s="33">
        <v>23065065.274199158</v>
      </c>
      <c r="F46" s="34">
        <v>23065.065274199158</v>
      </c>
      <c r="G46" s="35">
        <f t="shared" si="0"/>
        <v>10280.533594507915</v>
      </c>
      <c r="H46" s="36">
        <f t="shared" si="1"/>
        <v>102.80533594507915</v>
      </c>
      <c r="I46" s="37">
        <v>10276.3796208417</v>
      </c>
      <c r="J46" s="38">
        <v>102.763796208417</v>
      </c>
      <c r="K46" s="39">
        <v>18066.94773203309</v>
      </c>
      <c r="L46" s="38">
        <v>180.66947732033094</v>
      </c>
      <c r="M46" s="39">
        <v>8615.689375719128</v>
      </c>
      <c r="N46" s="38">
        <v>86.15689375719128</v>
      </c>
      <c r="O46" s="39">
        <v>15147.280985110281</v>
      </c>
      <c r="P46" s="38">
        <v>151.47280985110282</v>
      </c>
    </row>
    <row r="47" spans="1:16" ht="12.75">
      <c r="A47" s="21">
        <v>33</v>
      </c>
      <c r="B47" s="40" t="s">
        <v>38</v>
      </c>
      <c r="C47" s="41">
        <v>27276077.180000003</v>
      </c>
      <c r="D47" s="41">
        <v>6729814.470000001</v>
      </c>
      <c r="E47" s="42">
        <v>3665535.9145463337</v>
      </c>
      <c r="F47" s="43">
        <v>3665.5359145463335</v>
      </c>
      <c r="G47" s="44">
        <f t="shared" si="0"/>
        <v>1633.7983293514565</v>
      </c>
      <c r="H47" s="45">
        <f t="shared" si="1"/>
        <v>16.337983293514565</v>
      </c>
      <c r="I47" s="46">
        <v>1633.138173419506</v>
      </c>
      <c r="J47" s="47">
        <v>16.331381734195062</v>
      </c>
      <c r="K47" s="48">
        <v>2871.2273297608576</v>
      </c>
      <c r="L47" s="47">
        <v>28.712273297608576</v>
      </c>
      <c r="M47" s="48">
        <v>8114.787341825946</v>
      </c>
      <c r="N47" s="47">
        <v>81.14787341825946</v>
      </c>
      <c r="O47" s="48">
        <v>14266.642939502935</v>
      </c>
      <c r="P47" s="47">
        <v>142.66642939502935</v>
      </c>
    </row>
    <row r="48" spans="1:16" ht="12.75">
      <c r="A48" s="21">
        <v>34</v>
      </c>
      <c r="B48" s="31" t="s">
        <v>39</v>
      </c>
      <c r="C48" s="32">
        <v>26032843.970000003</v>
      </c>
      <c r="D48" s="32">
        <v>17243178.67</v>
      </c>
      <c r="E48" s="33">
        <v>20310007.23670436</v>
      </c>
      <c r="F48" s="34">
        <v>20310.00723670436</v>
      </c>
      <c r="G48" s="35">
        <f t="shared" si="0"/>
        <v>9052.55238688622</v>
      </c>
      <c r="H48" s="36">
        <f t="shared" si="1"/>
        <v>90.5255238688622</v>
      </c>
      <c r="I48" s="37">
        <v>9048.894593846446</v>
      </c>
      <c r="J48" s="38">
        <v>90.48894593846447</v>
      </c>
      <c r="K48" s="39">
        <v>15908.900964317434</v>
      </c>
      <c r="L48" s="38">
        <v>159.08900964317434</v>
      </c>
      <c r="M48" s="39">
        <v>7744.918425233973</v>
      </c>
      <c r="N48" s="38">
        <v>77.44918425233973</v>
      </c>
      <c r="O48" s="39">
        <v>13616.374787651268</v>
      </c>
      <c r="P48" s="38">
        <v>136.16374787651267</v>
      </c>
    </row>
    <row r="49" spans="1:16" ht="12.75">
      <c r="A49" s="21">
        <v>35</v>
      </c>
      <c r="B49" s="40" t="s">
        <v>40</v>
      </c>
      <c r="C49" s="41">
        <v>24991269.0466</v>
      </c>
      <c r="D49" s="41">
        <v>19728574</v>
      </c>
      <c r="E49" s="42">
        <v>19119639.782384336</v>
      </c>
      <c r="F49" s="43">
        <v>19119.639782384336</v>
      </c>
      <c r="G49" s="44">
        <f t="shared" si="0"/>
        <v>8521.983214049973</v>
      </c>
      <c r="H49" s="45">
        <f t="shared" si="1"/>
        <v>85.21983214049973</v>
      </c>
      <c r="I49" s="46">
        <v>8518.53980388749</v>
      </c>
      <c r="J49" s="47">
        <v>85.18539803887491</v>
      </c>
      <c r="K49" s="48">
        <v>14976.481900098683</v>
      </c>
      <c r="L49" s="47">
        <v>149.76481900098685</v>
      </c>
      <c r="M49" s="48">
        <v>7435.043990277939</v>
      </c>
      <c r="N49" s="47">
        <v>74.35043990277939</v>
      </c>
      <c r="O49" s="48">
        <v>13071.583195047042</v>
      </c>
      <c r="P49" s="47">
        <v>130.71583195047043</v>
      </c>
    </row>
    <row r="50" spans="1:16" ht="12.75">
      <c r="A50" s="21">
        <v>36</v>
      </c>
      <c r="B50" s="31" t="s">
        <v>41</v>
      </c>
      <c r="C50" s="32">
        <v>23865926.080609616</v>
      </c>
      <c r="D50" s="32">
        <v>23865926.080609616</v>
      </c>
      <c r="E50" s="33">
        <v>10614473.562254576</v>
      </c>
      <c r="F50" s="34">
        <v>10614.473562254576</v>
      </c>
      <c r="G50" s="35">
        <f t="shared" si="0"/>
        <v>4731.070593016698</v>
      </c>
      <c r="H50" s="36">
        <f t="shared" si="1"/>
        <v>47.310705930166975</v>
      </c>
      <c r="I50" s="37">
        <v>4729.158946848168</v>
      </c>
      <c r="J50" s="38">
        <v>47.291589468481675</v>
      </c>
      <c r="K50" s="39">
        <v>8314.35492475358</v>
      </c>
      <c r="L50" s="38">
        <v>83.1435492475358</v>
      </c>
      <c r="M50" s="39">
        <v>7100.248088529737</v>
      </c>
      <c r="N50" s="38">
        <v>71.00248088529737</v>
      </c>
      <c r="O50" s="39">
        <v>12482.977063222554</v>
      </c>
      <c r="P50" s="38">
        <v>124.82977063222555</v>
      </c>
    </row>
    <row r="51" spans="1:16" ht="12.75">
      <c r="A51" s="21">
        <v>37</v>
      </c>
      <c r="B51" s="40" t="s">
        <v>42</v>
      </c>
      <c r="C51" s="41">
        <v>23560395.87092479</v>
      </c>
      <c r="D51" s="41">
        <v>19045132.929024793</v>
      </c>
      <c r="E51" s="42">
        <v>18499400.751737017</v>
      </c>
      <c r="F51" s="43">
        <v>18499.400751737016</v>
      </c>
      <c r="G51" s="44">
        <f t="shared" si="0"/>
        <v>8245.531007416615</v>
      </c>
      <c r="H51" s="45">
        <f t="shared" si="1"/>
        <v>82.45531007416615</v>
      </c>
      <c r="I51" s="46">
        <v>8242.199301104498</v>
      </c>
      <c r="J51" s="47">
        <v>82.42199301104498</v>
      </c>
      <c r="K51" s="48">
        <v>14490.646459580466</v>
      </c>
      <c r="L51" s="47">
        <v>144.90646459580466</v>
      </c>
      <c r="M51" s="48">
        <v>7009.3511218679105</v>
      </c>
      <c r="N51" s="47">
        <v>70.0935112186791</v>
      </c>
      <c r="O51" s="48">
        <v>12323.170710570015</v>
      </c>
      <c r="P51" s="47">
        <v>123.23170710570014</v>
      </c>
    </row>
    <row r="52" spans="1:16" ht="12.75">
      <c r="A52" s="21">
        <v>38</v>
      </c>
      <c r="B52" s="31" t="s">
        <v>43</v>
      </c>
      <c r="C52" s="32">
        <v>23250320.035</v>
      </c>
      <c r="D52" s="32">
        <v>23117544.9</v>
      </c>
      <c r="E52" s="33">
        <v>13594364.505504262</v>
      </c>
      <c r="F52" s="34">
        <v>13594.364505504262</v>
      </c>
      <c r="G52" s="35">
        <f t="shared" si="0"/>
        <v>6059.26405728219</v>
      </c>
      <c r="H52" s="36">
        <f t="shared" si="1"/>
        <v>60.59264057282191</v>
      </c>
      <c r="I52" s="37">
        <v>6056.815738515543</v>
      </c>
      <c r="J52" s="38">
        <v>60.56815738515542</v>
      </c>
      <c r="K52" s="39">
        <v>10648.51410786563</v>
      </c>
      <c r="L52" s="38">
        <v>106.4851410786563</v>
      </c>
      <c r="M52" s="39">
        <v>6917.101805671755</v>
      </c>
      <c r="N52" s="38">
        <v>69.17101805671754</v>
      </c>
      <c r="O52" s="39">
        <v>12160.986786316036</v>
      </c>
      <c r="P52" s="38">
        <v>121.60986786316036</v>
      </c>
    </row>
    <row r="53" spans="1:16" ht="12.75">
      <c r="A53" s="21">
        <v>39</v>
      </c>
      <c r="B53" s="40" t="s">
        <v>44</v>
      </c>
      <c r="C53" s="41">
        <v>22269610.524580777</v>
      </c>
      <c r="D53" s="41">
        <v>22266453.524580777</v>
      </c>
      <c r="E53" s="42">
        <v>22130867.492604192</v>
      </c>
      <c r="F53" s="43">
        <v>22130.867492604193</v>
      </c>
      <c r="G53" s="44">
        <f t="shared" si="0"/>
        <v>9864.144064999624</v>
      </c>
      <c r="H53" s="45">
        <f t="shared" si="1"/>
        <v>98.64144064999623</v>
      </c>
      <c r="I53" s="46">
        <v>9860.158338547873</v>
      </c>
      <c r="J53" s="47">
        <v>98.60158338547873</v>
      </c>
      <c r="K53" s="48">
        <v>17335.187284325297</v>
      </c>
      <c r="L53" s="47">
        <v>173.35187284325298</v>
      </c>
      <c r="M53" s="48">
        <v>6625.335175571677</v>
      </c>
      <c r="N53" s="47">
        <v>66.25335175571676</v>
      </c>
      <c r="O53" s="48">
        <v>11648.030604230404</v>
      </c>
      <c r="P53" s="47">
        <v>116.48030604230402</v>
      </c>
    </row>
    <row r="54" spans="1:16" ht="12.75">
      <c r="A54" s="21">
        <v>40</v>
      </c>
      <c r="B54" s="31" t="s">
        <v>45</v>
      </c>
      <c r="C54" s="32">
        <v>22254307.49422539</v>
      </c>
      <c r="D54" s="32">
        <v>22210060.76422539</v>
      </c>
      <c r="E54" s="33">
        <v>22079692.19778486</v>
      </c>
      <c r="F54" s="34">
        <v>22079.69219778486</v>
      </c>
      <c r="G54" s="35">
        <f t="shared" si="0"/>
        <v>9841.334273163156</v>
      </c>
      <c r="H54" s="36">
        <f t="shared" si="1"/>
        <v>98.41334273163156</v>
      </c>
      <c r="I54" s="37">
        <v>9837.35776328307</v>
      </c>
      <c r="J54" s="38">
        <v>98.37357763283069</v>
      </c>
      <c r="K54" s="39">
        <v>17295.101493728962</v>
      </c>
      <c r="L54" s="38">
        <v>172.9510149372896</v>
      </c>
      <c r="M54" s="39">
        <v>6620.782437426819</v>
      </c>
      <c r="N54" s="38">
        <v>66.2078243742682</v>
      </c>
      <c r="O54" s="39">
        <v>11640.026415485376</v>
      </c>
      <c r="P54" s="38">
        <v>116.40026415485377</v>
      </c>
    </row>
    <row r="55" spans="1:16" ht="12.75">
      <c r="A55" s="21">
        <v>41</v>
      </c>
      <c r="B55" s="40" t="s">
        <v>46</v>
      </c>
      <c r="C55" s="41">
        <v>22022416.6</v>
      </c>
      <c r="D55" s="41">
        <v>13475109</v>
      </c>
      <c r="E55" s="42">
        <v>14353328.822769</v>
      </c>
      <c r="F55" s="43">
        <v>14353.328822768999</v>
      </c>
      <c r="G55" s="44">
        <f t="shared" si="0"/>
        <v>6397.548734473236</v>
      </c>
      <c r="H55" s="45">
        <f t="shared" si="1"/>
        <v>63.975487344732365</v>
      </c>
      <c r="I55" s="46">
        <v>6394.963727700289</v>
      </c>
      <c r="J55" s="47">
        <v>63.94963727700289</v>
      </c>
      <c r="K55" s="48">
        <v>11243.013559199886</v>
      </c>
      <c r="L55" s="47">
        <v>112.43013559199886</v>
      </c>
      <c r="M55" s="48">
        <v>6551.793583907786</v>
      </c>
      <c r="N55" s="47">
        <v>65.51793583907786</v>
      </c>
      <c r="O55" s="48">
        <v>11518.73681188866</v>
      </c>
      <c r="P55" s="47">
        <v>115.1873681188866</v>
      </c>
    </row>
    <row r="56" spans="1:16" ht="12.75">
      <c r="A56" s="21">
        <v>42</v>
      </c>
      <c r="B56" s="31" t="s">
        <v>47</v>
      </c>
      <c r="C56" s="32">
        <v>21944698.360000003</v>
      </c>
      <c r="D56" s="32">
        <v>21631151.559999995</v>
      </c>
      <c r="E56" s="33">
        <v>23005613.889585007</v>
      </c>
      <c r="F56" s="34">
        <v>23005.613889585005</v>
      </c>
      <c r="G56" s="35">
        <f t="shared" si="0"/>
        <v>10254.034993723571</v>
      </c>
      <c r="H56" s="36">
        <f t="shared" si="1"/>
        <v>102.54034993723572</v>
      </c>
      <c r="I56" s="37">
        <v>10249.891727136795</v>
      </c>
      <c r="J56" s="38">
        <v>102.49891727136796</v>
      </c>
      <c r="K56" s="39">
        <v>18020.379250840786</v>
      </c>
      <c r="L56" s="38">
        <v>180.20379250840787</v>
      </c>
      <c r="M56" s="39">
        <v>6528.671967627736</v>
      </c>
      <c r="N56" s="38">
        <v>65.28671967627736</v>
      </c>
      <c r="O56" s="39">
        <v>11478.086597686319</v>
      </c>
      <c r="P56" s="38">
        <v>114.7808659768632</v>
      </c>
    </row>
    <row r="57" spans="1:16" ht="12.75">
      <c r="A57" s="21">
        <v>43</v>
      </c>
      <c r="B57" s="40" t="s">
        <v>48</v>
      </c>
      <c r="C57" s="41">
        <v>21454696.3</v>
      </c>
      <c r="D57" s="41">
        <v>11852953.299999999</v>
      </c>
      <c r="E57" s="42">
        <v>12264165.4471419</v>
      </c>
      <c r="F57" s="43">
        <v>12264.1654471419</v>
      </c>
      <c r="G57" s="44">
        <f t="shared" si="0"/>
        <v>5466.369307395042</v>
      </c>
      <c r="H57" s="45">
        <f t="shared" si="1"/>
        <v>54.66369307395042</v>
      </c>
      <c r="I57" s="46">
        <v>5464.160554907248</v>
      </c>
      <c r="J57" s="47">
        <v>54.64160554907249</v>
      </c>
      <c r="K57" s="48">
        <v>9606.56445045384</v>
      </c>
      <c r="L57" s="47">
        <v>96.0656445045384</v>
      </c>
      <c r="M57" s="48">
        <v>6382.893581398787</v>
      </c>
      <c r="N57" s="47">
        <v>63.82893581398787</v>
      </c>
      <c r="O57" s="48">
        <v>11221.79298246049</v>
      </c>
      <c r="P57" s="47">
        <v>112.21792982460491</v>
      </c>
    </row>
    <row r="58" spans="1:16" ht="12.75">
      <c r="A58" s="21">
        <v>44</v>
      </c>
      <c r="B58" s="31" t="s">
        <v>49</v>
      </c>
      <c r="C58" s="32">
        <v>20508229.700000003</v>
      </c>
      <c r="D58" s="32">
        <v>20402290.7</v>
      </c>
      <c r="E58" s="33">
        <v>22504612.201250065</v>
      </c>
      <c r="F58" s="34">
        <v>22504.612201250064</v>
      </c>
      <c r="G58" s="35">
        <f t="shared" si="0"/>
        <v>10030.729114177937</v>
      </c>
      <c r="H58" s="36">
        <f t="shared" si="1"/>
        <v>100.30729114177937</v>
      </c>
      <c r="I58" s="37">
        <v>10026.676077026686</v>
      </c>
      <c r="J58" s="38">
        <v>100.26676077026686</v>
      </c>
      <c r="K58" s="39">
        <v>17627.942844994886</v>
      </c>
      <c r="L58" s="38">
        <v>176.27942844994888</v>
      </c>
      <c r="M58" s="39">
        <v>6101.314410961016</v>
      </c>
      <c r="N58" s="38">
        <v>61.01314410961016</v>
      </c>
      <c r="O58" s="39">
        <v>10726.747417540832</v>
      </c>
      <c r="P58" s="38">
        <v>107.26747417540832</v>
      </c>
    </row>
    <row r="59" spans="1:16" ht="12.75">
      <c r="A59" s="21">
        <v>45</v>
      </c>
      <c r="B59" s="40" t="s">
        <v>50</v>
      </c>
      <c r="C59" s="41">
        <v>18176098.840000004</v>
      </c>
      <c r="D59" s="41">
        <v>18176098.840000004</v>
      </c>
      <c r="E59" s="42">
        <v>16727908.103672333</v>
      </c>
      <c r="F59" s="43">
        <v>16727.908103672333</v>
      </c>
      <c r="G59" s="44">
        <f t="shared" si="0"/>
        <v>7455.943401036641</v>
      </c>
      <c r="H59" s="45">
        <f t="shared" si="1"/>
        <v>74.55943401036642</v>
      </c>
      <c r="I59" s="46">
        <v>7452.930737125769</v>
      </c>
      <c r="J59" s="47">
        <v>74.5293073712577</v>
      </c>
      <c r="K59" s="48">
        <v>13103.029962519553</v>
      </c>
      <c r="L59" s="47">
        <v>131.03029962519554</v>
      </c>
      <c r="M59" s="48">
        <v>5407.492280406037</v>
      </c>
      <c r="N59" s="47">
        <v>54.07492280406038</v>
      </c>
      <c r="O59" s="48">
        <v>9506.935710444912</v>
      </c>
      <c r="P59" s="47">
        <v>95.06935710444913</v>
      </c>
    </row>
    <row r="60" spans="1:16" ht="12.75">
      <c r="A60" s="21">
        <v>46</v>
      </c>
      <c r="B60" s="31" t="s">
        <v>51</v>
      </c>
      <c r="C60" s="32">
        <v>18019883.86001142</v>
      </c>
      <c r="D60" s="32">
        <v>17520355.75842701</v>
      </c>
      <c r="E60" s="33">
        <v>21321065.87745385</v>
      </c>
      <c r="F60" s="34">
        <v>21321.06587745385</v>
      </c>
      <c r="G60" s="35">
        <f t="shared" si="0"/>
        <v>9503.200247565363</v>
      </c>
      <c r="H60" s="36">
        <f t="shared" si="1"/>
        <v>95.03200247565363</v>
      </c>
      <c r="I60" s="37">
        <v>9499.36036481898</v>
      </c>
      <c r="J60" s="38">
        <v>94.9936036481898</v>
      </c>
      <c r="K60" s="39">
        <v>16700.866796596038</v>
      </c>
      <c r="L60" s="38">
        <v>167.0086679659604</v>
      </c>
      <c r="M60" s="39">
        <v>5361.017439693075</v>
      </c>
      <c r="N60" s="38">
        <v>53.61017439693075</v>
      </c>
      <c r="O60" s="39">
        <v>9425.228090738772</v>
      </c>
      <c r="P60" s="38">
        <v>94.25228090738771</v>
      </c>
    </row>
    <row r="61" spans="1:16" ht="12.75">
      <c r="A61" s="21">
        <v>47</v>
      </c>
      <c r="B61" s="40" t="s">
        <v>52</v>
      </c>
      <c r="C61" s="41">
        <v>18009963</v>
      </c>
      <c r="D61" s="41">
        <v>18009963</v>
      </c>
      <c r="E61" s="42">
        <v>18208273.14589434</v>
      </c>
      <c r="F61" s="43">
        <v>18208.27314589434</v>
      </c>
      <c r="G61" s="44">
        <f t="shared" si="0"/>
        <v>8115.769955515227</v>
      </c>
      <c r="H61" s="45">
        <f t="shared" si="1"/>
        <v>81.15769955515226</v>
      </c>
      <c r="I61" s="46">
        <v>8112.49068072211</v>
      </c>
      <c r="J61" s="47">
        <v>81.1249068072211</v>
      </c>
      <c r="K61" s="48">
        <v>14262.605169621698</v>
      </c>
      <c r="L61" s="47">
        <v>142.626051696217</v>
      </c>
      <c r="M61" s="48">
        <v>5358.0659276882725</v>
      </c>
      <c r="N61" s="47">
        <v>53.58065927688273</v>
      </c>
      <c r="O61" s="48">
        <v>9420.039024638772</v>
      </c>
      <c r="P61" s="47">
        <v>94.20039024638771</v>
      </c>
    </row>
    <row r="62" spans="1:16" ht="12.75">
      <c r="A62" s="21">
        <v>48</v>
      </c>
      <c r="B62" s="31" t="s">
        <v>53</v>
      </c>
      <c r="C62" s="32">
        <v>17423435.54</v>
      </c>
      <c r="D62" s="32">
        <v>11237418.68</v>
      </c>
      <c r="E62" s="33">
        <v>13264297.90423</v>
      </c>
      <c r="F62" s="34">
        <v>13264.297904230001</v>
      </c>
      <c r="G62" s="35">
        <f t="shared" si="0"/>
        <v>5912.147162424718</v>
      </c>
      <c r="H62" s="36">
        <f t="shared" si="1"/>
        <v>59.12147162424718</v>
      </c>
      <c r="I62" s="37">
        <v>5909.758288014871</v>
      </c>
      <c r="J62" s="38">
        <v>59.097582880148714</v>
      </c>
      <c r="K62" s="39">
        <v>10389.97176417747</v>
      </c>
      <c r="L62" s="38">
        <v>103.89971764177469</v>
      </c>
      <c r="M62" s="39">
        <v>5183.570688632003</v>
      </c>
      <c r="N62" s="38">
        <v>51.83570688632003</v>
      </c>
      <c r="O62" s="39">
        <v>9113.25818548756</v>
      </c>
      <c r="P62" s="38">
        <v>91.13258185487561</v>
      </c>
    </row>
    <row r="63" spans="1:16" ht="12.75">
      <c r="A63" s="21">
        <v>49</v>
      </c>
      <c r="B63" s="40" t="s">
        <v>54</v>
      </c>
      <c r="C63" s="41">
        <v>17210595.68709596</v>
      </c>
      <c r="D63" s="41">
        <v>17210595.687095962</v>
      </c>
      <c r="E63" s="42">
        <v>17596223.62604833</v>
      </c>
      <c r="F63" s="43">
        <v>17596.22362604833</v>
      </c>
      <c r="G63" s="44">
        <f t="shared" si="0"/>
        <v>7842.96796794323</v>
      </c>
      <c r="H63" s="45">
        <f t="shared" si="1"/>
        <v>78.4296796794323</v>
      </c>
      <c r="I63" s="46">
        <v>7839.798922085416</v>
      </c>
      <c r="J63" s="47">
        <v>78.39798922085416</v>
      </c>
      <c r="K63" s="48">
        <v>13783.184602065652</v>
      </c>
      <c r="L63" s="47">
        <v>137.83184602065654</v>
      </c>
      <c r="M63" s="48">
        <v>5120.249627733693</v>
      </c>
      <c r="N63" s="47">
        <v>51.20249627733693</v>
      </c>
      <c r="O63" s="48">
        <v>9001.933152762373</v>
      </c>
      <c r="P63" s="47">
        <v>90.01933152762373</v>
      </c>
    </row>
    <row r="64" spans="1:16" ht="12.75">
      <c r="A64" s="21">
        <v>50</v>
      </c>
      <c r="B64" s="31" t="s">
        <v>55</v>
      </c>
      <c r="C64" s="32">
        <v>16448011.469500002</v>
      </c>
      <c r="D64" s="32">
        <v>16436024.469499998</v>
      </c>
      <c r="E64" s="33">
        <v>19957245.538099166</v>
      </c>
      <c r="F64" s="34">
        <v>19957.245538099167</v>
      </c>
      <c r="G64" s="35">
        <f t="shared" si="0"/>
        <v>8895.319860108022</v>
      </c>
      <c r="H64" s="36">
        <f t="shared" si="1"/>
        <v>88.95319860108023</v>
      </c>
      <c r="I64" s="37">
        <v>8891.725598768206</v>
      </c>
      <c r="J64" s="38">
        <v>88.91725598768205</v>
      </c>
      <c r="K64" s="39">
        <v>15632.581470104142</v>
      </c>
      <c r="L64" s="38">
        <v>156.32581470104142</v>
      </c>
      <c r="M64" s="39">
        <v>4893.376506823133</v>
      </c>
      <c r="N64" s="38">
        <v>48.93376506823134</v>
      </c>
      <c r="O64" s="39">
        <v>8603.066531585664</v>
      </c>
      <c r="P64" s="38">
        <v>86.03066531585665</v>
      </c>
    </row>
    <row r="65" spans="1:16" ht="12.75">
      <c r="A65" s="21">
        <v>51</v>
      </c>
      <c r="B65" s="40" t="s">
        <v>56</v>
      </c>
      <c r="C65" s="41">
        <v>16071921.4616</v>
      </c>
      <c r="D65" s="41">
        <v>6865770.211600001</v>
      </c>
      <c r="E65" s="42">
        <v>7536893.175599604</v>
      </c>
      <c r="F65" s="43">
        <v>7536.893175599604</v>
      </c>
      <c r="G65" s="44">
        <f t="shared" si="0"/>
        <v>3359.3351056605434</v>
      </c>
      <c r="H65" s="45">
        <f t="shared" si="1"/>
        <v>33.59335105660543</v>
      </c>
      <c r="I65" s="46">
        <v>3357.9777257700334</v>
      </c>
      <c r="J65" s="47">
        <v>33.579777257700336</v>
      </c>
      <c r="K65" s="48">
        <v>5903.675252885356</v>
      </c>
      <c r="L65" s="47">
        <v>59.03675252885356</v>
      </c>
      <c r="M65" s="48">
        <v>4781.487600828545</v>
      </c>
      <c r="N65" s="47">
        <v>47.814876008285445</v>
      </c>
      <c r="O65" s="48">
        <v>8406.354159039716</v>
      </c>
      <c r="P65" s="47">
        <v>84.06354159039716</v>
      </c>
    </row>
    <row r="66" spans="1:16" ht="12.75">
      <c r="A66" s="21">
        <v>52</v>
      </c>
      <c r="B66" s="31" t="s">
        <v>57</v>
      </c>
      <c r="C66" s="32">
        <v>15905364.14802568</v>
      </c>
      <c r="D66" s="32">
        <v>13141358.948025681</v>
      </c>
      <c r="E66" s="33">
        <v>6215767.898720662</v>
      </c>
      <c r="F66" s="34">
        <v>6215.767898720662</v>
      </c>
      <c r="G66" s="35">
        <f t="shared" si="0"/>
        <v>2770.484710916577</v>
      </c>
      <c r="H66" s="36">
        <f t="shared" si="1"/>
        <v>27.704847109165772</v>
      </c>
      <c r="I66" s="37">
        <v>2769.3652631344166</v>
      </c>
      <c r="J66" s="38">
        <v>27.693652631344165</v>
      </c>
      <c r="K66" s="39">
        <v>4868.833120808696</v>
      </c>
      <c r="L66" s="38">
        <v>48.68833120808696</v>
      </c>
      <c r="M66" s="39">
        <v>4731.935857336908</v>
      </c>
      <c r="N66" s="38">
        <v>47.31935857336908</v>
      </c>
      <c r="O66" s="39">
        <v>8319.237023168362</v>
      </c>
      <c r="P66" s="38">
        <v>83.19237023168363</v>
      </c>
    </row>
    <row r="67" spans="1:16" ht="12.75">
      <c r="A67" s="21">
        <v>53</v>
      </c>
      <c r="B67" s="40" t="s">
        <v>58</v>
      </c>
      <c r="C67" s="41">
        <v>15505727.07</v>
      </c>
      <c r="D67" s="41">
        <v>15442868.159999998</v>
      </c>
      <c r="E67" s="42">
        <v>18256179.970343</v>
      </c>
      <c r="F67" s="43">
        <v>18256.179970343</v>
      </c>
      <c r="G67" s="44">
        <f t="shared" si="0"/>
        <v>8137.1229286065945</v>
      </c>
      <c r="H67" s="45">
        <f t="shared" si="1"/>
        <v>81.37122928606594</v>
      </c>
      <c r="I67" s="46">
        <v>8133.83502588701</v>
      </c>
      <c r="J67" s="47">
        <v>81.3383502588701</v>
      </c>
      <c r="K67" s="48">
        <v>14300.130755742186</v>
      </c>
      <c r="L67" s="47">
        <v>143.00130755742185</v>
      </c>
      <c r="M67" s="48">
        <v>4613.041564705086</v>
      </c>
      <c r="N67" s="47">
        <v>46.13041564705086</v>
      </c>
      <c r="O67" s="48">
        <v>8110.208449889531</v>
      </c>
      <c r="P67" s="47">
        <v>81.1020844988953</v>
      </c>
    </row>
    <row r="68" spans="1:16" ht="12.75">
      <c r="A68" s="21">
        <v>54</v>
      </c>
      <c r="B68" s="31" t="s">
        <v>59</v>
      </c>
      <c r="C68" s="32">
        <v>15050372</v>
      </c>
      <c r="D68" s="32">
        <v>15050372</v>
      </c>
      <c r="E68" s="33">
        <v>7922226.662847666</v>
      </c>
      <c r="F68" s="34">
        <v>7922.226662847666</v>
      </c>
      <c r="G68" s="35">
        <f t="shared" si="0"/>
        <v>3531.085491521099</v>
      </c>
      <c r="H68" s="36">
        <f t="shared" si="1"/>
        <v>35.31085491521099</v>
      </c>
      <c r="I68" s="37">
        <v>3529.6587138144664</v>
      </c>
      <c r="J68" s="38">
        <v>35.296587138144666</v>
      </c>
      <c r="K68" s="39">
        <v>6205.508345085634</v>
      </c>
      <c r="L68" s="38">
        <v>62.05508345085634</v>
      </c>
      <c r="M68" s="39">
        <v>4477.570854100788</v>
      </c>
      <c r="N68" s="38">
        <v>44.77570854100789</v>
      </c>
      <c r="O68" s="39">
        <v>7872.036804036226</v>
      </c>
      <c r="P68" s="38">
        <v>78.72036804036226</v>
      </c>
    </row>
    <row r="69" spans="1:16" ht="12.75">
      <c r="A69" s="21">
        <v>55</v>
      </c>
      <c r="B69" s="40" t="s">
        <v>67</v>
      </c>
      <c r="C69" s="41">
        <v>14451689</v>
      </c>
      <c r="D69" s="41">
        <v>14451689</v>
      </c>
      <c r="E69" s="42">
        <v>16035530.049999999</v>
      </c>
      <c r="F69" s="43">
        <v>15232.052249460336</v>
      </c>
      <c r="G69" s="44">
        <f t="shared" si="0"/>
        <v>6789.2123001725995</v>
      </c>
      <c r="H69" s="45">
        <f t="shared" si="1"/>
        <v>67.89212300172599</v>
      </c>
      <c r="I69" s="46">
        <v>6786.469037009264</v>
      </c>
      <c r="J69" s="47">
        <v>68.14270225571417</v>
      </c>
      <c r="K69" s="48">
        <v>11931.320747244323</v>
      </c>
      <c r="L69" s="47">
        <v>119.31320747244322</v>
      </c>
      <c r="M69" s="48">
        <v>4383.550501861463</v>
      </c>
      <c r="N69" s="47">
        <v>43.83550501861463</v>
      </c>
      <c r="O69" s="48">
        <v>7706.739213607575</v>
      </c>
      <c r="P69" s="47">
        <v>77.06739213607575</v>
      </c>
    </row>
    <row r="70" spans="1:16" ht="12.75">
      <c r="A70" s="21">
        <v>56</v>
      </c>
      <c r="B70" s="31" t="s">
        <v>60</v>
      </c>
      <c r="C70" s="32">
        <v>13792814.193588236</v>
      </c>
      <c r="D70" s="32">
        <v>13755247.293588234</v>
      </c>
      <c r="E70" s="33">
        <v>11948060.998263435</v>
      </c>
      <c r="F70" s="34">
        <v>16035.53005</v>
      </c>
      <c r="G70" s="35">
        <f t="shared" si="0"/>
        <v>7147.337474443374</v>
      </c>
      <c r="H70" s="36">
        <f t="shared" si="1"/>
        <v>71.47337474443374</v>
      </c>
      <c r="I70" s="37">
        <v>7144.449506481455</v>
      </c>
      <c r="J70" s="38">
        <v>71.44449506481455</v>
      </c>
      <c r="K70" s="39">
        <v>12560.687768478692</v>
      </c>
      <c r="L70" s="38">
        <v>125.60687768478692</v>
      </c>
      <c r="M70" s="39">
        <v>4299.459273094975</v>
      </c>
      <c r="N70" s="38">
        <v>42.994592730949755</v>
      </c>
      <c r="O70" s="39">
        <v>7558.898058365965</v>
      </c>
      <c r="P70" s="38">
        <v>75.58898058365965</v>
      </c>
    </row>
    <row r="71" spans="1:16" ht="12.75">
      <c r="A71" s="21">
        <v>57</v>
      </c>
      <c r="B71" s="40" t="s">
        <v>61</v>
      </c>
      <c r="C71" s="41">
        <v>13702821.089</v>
      </c>
      <c r="D71" s="41">
        <v>10987637.572</v>
      </c>
      <c r="E71" s="42">
        <v>8151397.623331999</v>
      </c>
      <c r="F71" s="43">
        <v>11948.060998263436</v>
      </c>
      <c r="G71" s="44">
        <f t="shared" si="0"/>
        <v>5325.475606578005</v>
      </c>
      <c r="H71" s="45">
        <f t="shared" si="1"/>
        <v>53.25475606578004</v>
      </c>
      <c r="I71" s="46">
        <v>5323.323783890357</v>
      </c>
      <c r="J71" s="47">
        <v>53.23323783890358</v>
      </c>
      <c r="K71" s="48">
        <v>9358.958710437193</v>
      </c>
      <c r="L71" s="47">
        <v>93.58958710437193</v>
      </c>
      <c r="M71" s="48">
        <v>4103.4402890000565</v>
      </c>
      <c r="N71" s="47">
        <v>41.034402890000564</v>
      </c>
      <c r="O71" s="48">
        <v>7214.276229395516</v>
      </c>
      <c r="P71" s="47">
        <v>72.14276229395516</v>
      </c>
    </row>
    <row r="72" spans="1:16" ht="12.75">
      <c r="A72" s="21">
        <v>58</v>
      </c>
      <c r="B72" s="31" t="s">
        <v>62</v>
      </c>
      <c r="C72" s="32">
        <v>12696991.523480512</v>
      </c>
      <c r="D72" s="32">
        <v>12694472.523480512</v>
      </c>
      <c r="E72" s="33">
        <v>14938365.69556755</v>
      </c>
      <c r="F72" s="34">
        <v>8151.397623331999</v>
      </c>
      <c r="G72" s="35">
        <f t="shared" si="0"/>
        <v>3633.231300784438</v>
      </c>
      <c r="H72" s="36">
        <f t="shared" si="1"/>
        <v>36.332313007844384</v>
      </c>
      <c r="I72" s="37">
        <v>3631.7632498308594</v>
      </c>
      <c r="J72" s="38">
        <v>36.3176324983086</v>
      </c>
      <c r="K72" s="39">
        <v>6385.018774193406</v>
      </c>
      <c r="L72" s="38">
        <v>63.85018774193406</v>
      </c>
      <c r="M72" s="39">
        <v>4076.666831030092</v>
      </c>
      <c r="N72" s="38">
        <v>40.76666831030092</v>
      </c>
      <c r="O72" s="39">
        <v>7167.205696426093</v>
      </c>
      <c r="P72" s="38">
        <v>71.67205696426093</v>
      </c>
    </row>
    <row r="73" spans="1:16" ht="12.75">
      <c r="A73" s="21">
        <v>59</v>
      </c>
      <c r="B73" s="40" t="s">
        <v>63</v>
      </c>
      <c r="C73" s="41">
        <v>12673558.691000003</v>
      </c>
      <c r="D73" s="41">
        <v>6111172.670999999</v>
      </c>
      <c r="E73" s="42">
        <v>6207764.58672809</v>
      </c>
      <c r="F73" s="43">
        <v>14938.36569556755</v>
      </c>
      <c r="G73" s="44">
        <f t="shared" si="0"/>
        <v>6658.310676975054</v>
      </c>
      <c r="H73" s="45">
        <f t="shared" si="1"/>
        <v>66.58310676975054</v>
      </c>
      <c r="I73" s="46">
        <v>6655.620306192315</v>
      </c>
      <c r="J73" s="47">
        <v>66.55620306192316</v>
      </c>
      <c r="K73" s="48">
        <v>11701.275024169034</v>
      </c>
      <c r="L73" s="47">
        <v>117.01275024169034</v>
      </c>
      <c r="M73" s="48">
        <v>3777.4268423598505</v>
      </c>
      <c r="N73" s="47">
        <v>37.77426842359851</v>
      </c>
      <c r="O73" s="48">
        <v>6641.110570115781</v>
      </c>
      <c r="P73" s="47">
        <v>66.41110570115782</v>
      </c>
    </row>
    <row r="74" spans="1:16" ht="12.75">
      <c r="A74" s="21">
        <v>60</v>
      </c>
      <c r="B74" s="31" t="s">
        <v>64</v>
      </c>
      <c r="C74" s="32">
        <v>12439184.879999999</v>
      </c>
      <c r="D74" s="32">
        <v>12438388.94</v>
      </c>
      <c r="E74" s="33">
        <v>9919451.118369333</v>
      </c>
      <c r="F74" s="34">
        <v>6207.764586728091</v>
      </c>
      <c r="G74" s="35">
        <f t="shared" si="0"/>
        <v>2766.917484167863</v>
      </c>
      <c r="H74" s="36">
        <f t="shared" si="1"/>
        <v>27.669174841678633</v>
      </c>
      <c r="I74" s="37">
        <v>2765.799477766721</v>
      </c>
      <c r="J74" s="38">
        <v>27.657994777667206</v>
      </c>
      <c r="K74" s="39">
        <v>4862.564098036205</v>
      </c>
      <c r="L74" s="38">
        <v>48.62564098036205</v>
      </c>
      <c r="M74" s="39">
        <v>3770.4554420686313</v>
      </c>
      <c r="N74" s="38">
        <v>37.704554420686314</v>
      </c>
      <c r="O74" s="39">
        <v>6628.854120925729</v>
      </c>
      <c r="P74" s="38">
        <v>66.28854120925729</v>
      </c>
    </row>
    <row r="75" spans="1:16" ht="12.75">
      <c r="A75" s="21">
        <v>61</v>
      </c>
      <c r="B75" s="40" t="s">
        <v>65</v>
      </c>
      <c r="C75" s="41">
        <v>12122589.652218334</v>
      </c>
      <c r="D75" s="41">
        <v>11297856.348880336</v>
      </c>
      <c r="E75" s="42">
        <v>6117184.649433169</v>
      </c>
      <c r="F75" s="43">
        <v>9919.451118369334</v>
      </c>
      <c r="G75" s="44">
        <f t="shared" si="0"/>
        <v>4421.286011947598</v>
      </c>
      <c r="H75" s="45">
        <f t="shared" si="1"/>
        <v>44.21286011947598</v>
      </c>
      <c r="I75" s="46">
        <v>4419.499537977586</v>
      </c>
      <c r="J75" s="47">
        <v>44.19499537977586</v>
      </c>
      <c r="K75" s="48">
        <v>7769.941370445935</v>
      </c>
      <c r="L75" s="47">
        <v>77.69941370445935</v>
      </c>
      <c r="M75" s="48">
        <v>3700.727906756006</v>
      </c>
      <c r="N75" s="47">
        <v>37.00727906756006</v>
      </c>
      <c r="O75" s="48">
        <v>6506.265837653112</v>
      </c>
      <c r="P75" s="47">
        <v>65.06265837653112</v>
      </c>
    </row>
    <row r="76" spans="1:16" ht="12.75">
      <c r="A76" s="21">
        <v>62</v>
      </c>
      <c r="B76" s="31" t="s">
        <v>66</v>
      </c>
      <c r="C76" s="32">
        <v>11931359.815000001</v>
      </c>
      <c r="D76" s="32">
        <v>7952964.365</v>
      </c>
      <c r="E76" s="33">
        <v>12268121.084731573</v>
      </c>
      <c r="F76" s="34">
        <v>6117.1846494331685</v>
      </c>
      <c r="G76" s="35">
        <f t="shared" si="0"/>
        <v>2726.5443017259936</v>
      </c>
      <c r="H76" s="36">
        <f t="shared" si="1"/>
        <v>27.265443017259937</v>
      </c>
      <c r="I76" s="37">
        <v>2725.442608596448</v>
      </c>
      <c r="J76" s="38">
        <v>27.254426085964482</v>
      </c>
      <c r="K76" s="39">
        <v>4791.612510723387</v>
      </c>
      <c r="L76" s="38">
        <v>47.91612510723387</v>
      </c>
      <c r="M76" s="39">
        <v>3606.539034583107</v>
      </c>
      <c r="N76" s="38">
        <v>36.06539034583107</v>
      </c>
      <c r="O76" s="39">
        <v>6340.671971595881</v>
      </c>
      <c r="P76" s="38">
        <v>63.40671971595881</v>
      </c>
    </row>
    <row r="77" spans="1:16" ht="12.75">
      <c r="A77" s="21">
        <v>63</v>
      </c>
      <c r="B77" s="40" t="s">
        <v>68</v>
      </c>
      <c r="C77" s="41">
        <v>11911848.09</v>
      </c>
      <c r="D77" s="41">
        <v>8492925.05</v>
      </c>
      <c r="E77" s="42">
        <v>8762163.383097168</v>
      </c>
      <c r="F77" s="43">
        <v>8762.163383097168</v>
      </c>
      <c r="G77" s="44">
        <f t="shared" si="0"/>
        <v>3905.461092332643</v>
      </c>
      <c r="H77" s="45">
        <f t="shared" si="1"/>
        <v>39.05461092332643</v>
      </c>
      <c r="I77" s="46">
        <v>3903.88304364647</v>
      </c>
      <c r="J77" s="47">
        <v>39.0388304364647</v>
      </c>
      <c r="K77" s="48">
        <v>6863.433767908437</v>
      </c>
      <c r="L77" s="47">
        <v>68.63433767908438</v>
      </c>
      <c r="M77" s="48">
        <v>3543.8422270399788</v>
      </c>
      <c r="N77" s="47">
        <v>35.43842227039978</v>
      </c>
      <c r="O77" s="48">
        <v>6230.444441411058</v>
      </c>
      <c r="P77" s="47">
        <v>62.30444441411058</v>
      </c>
    </row>
    <row r="78" spans="1:16" ht="12.75">
      <c r="A78" s="21">
        <v>64</v>
      </c>
      <c r="B78" s="31" t="s">
        <v>69</v>
      </c>
      <c r="C78" s="32">
        <v>11704743.293218685</v>
      </c>
      <c r="D78" s="32">
        <v>9804536.91658312</v>
      </c>
      <c r="E78" s="33">
        <v>10795512.408069925</v>
      </c>
      <c r="F78" s="34">
        <v>10795.512408069926</v>
      </c>
      <c r="G78" s="35">
        <f t="shared" si="0"/>
        <v>4811.763013098317</v>
      </c>
      <c r="H78" s="36">
        <f t="shared" si="1"/>
        <v>48.11763013098317</v>
      </c>
      <c r="I78" s="37">
        <v>4809.818762183641</v>
      </c>
      <c r="J78" s="38">
        <v>48.098187621836416</v>
      </c>
      <c r="K78" s="39">
        <v>8456.163297109337</v>
      </c>
      <c r="L78" s="38">
        <v>84.56163297109336</v>
      </c>
      <c r="M78" s="39">
        <v>3482.227377798214</v>
      </c>
      <c r="N78" s="38">
        <v>34.82227377798214</v>
      </c>
      <c r="O78" s="39">
        <v>6122.119106824314</v>
      </c>
      <c r="P78" s="38">
        <v>61.221191068243144</v>
      </c>
    </row>
    <row r="79" spans="1:16" ht="12.75">
      <c r="A79" s="21">
        <v>65</v>
      </c>
      <c r="B79" s="40" t="s">
        <v>70</v>
      </c>
      <c r="C79" s="41">
        <v>11337527</v>
      </c>
      <c r="D79" s="41">
        <v>8207943</v>
      </c>
      <c r="E79" s="42">
        <v>9138030.465448668</v>
      </c>
      <c r="F79" s="43">
        <v>9138.030465448668</v>
      </c>
      <c r="G79" s="44">
        <f t="shared" si="0"/>
        <v>4072.9921234070143</v>
      </c>
      <c r="H79" s="45">
        <f t="shared" si="1"/>
        <v>40.72992123407015</v>
      </c>
      <c r="I79" s="46">
        <v>4071.346381785941</v>
      </c>
      <c r="J79" s="47">
        <v>40.713463817859406</v>
      </c>
      <c r="K79" s="48">
        <v>7157.851791456481</v>
      </c>
      <c r="L79" s="47">
        <v>71.57851791456481</v>
      </c>
      <c r="M79" s="48">
        <v>3372.97845214595</v>
      </c>
      <c r="N79" s="47">
        <v>33.7297845214595</v>
      </c>
      <c r="O79" s="48">
        <v>5930.048095206845</v>
      </c>
      <c r="P79" s="47">
        <v>59.30048095206844</v>
      </c>
    </row>
    <row r="80" spans="1:16" ht="12.75">
      <c r="A80" s="21">
        <v>66</v>
      </c>
      <c r="B80" s="31" t="s">
        <v>71</v>
      </c>
      <c r="C80" s="32">
        <v>10913533.598390084</v>
      </c>
      <c r="D80" s="32">
        <v>10913533.598390084</v>
      </c>
      <c r="E80" s="33">
        <v>10127351.805072483</v>
      </c>
      <c r="F80" s="34">
        <v>10127.351805072483</v>
      </c>
      <c r="G80" s="35">
        <f aca="true" t="shared" si="2" ref="G80:G114">(F80/(2714715994.57546/1000))*($I$7*1000)</f>
        <v>4513.951259956406</v>
      </c>
      <c r="H80" s="36">
        <f aca="true" t="shared" si="3" ref="H80:H114">(G80/1000)*$I$8</f>
        <v>45.139512599564064</v>
      </c>
      <c r="I80" s="37">
        <v>4512.127343474634</v>
      </c>
      <c r="J80" s="38">
        <v>45.12127343474633</v>
      </c>
      <c r="K80" s="39">
        <v>7932.790718386919</v>
      </c>
      <c r="L80" s="38">
        <v>79.3279071838692</v>
      </c>
      <c r="M80" s="39">
        <v>3246.8380153926523</v>
      </c>
      <c r="N80" s="38">
        <v>32.468380153926525</v>
      </c>
      <c r="O80" s="39">
        <v>5708.280044414361</v>
      </c>
      <c r="P80" s="38">
        <v>57.082800444143615</v>
      </c>
    </row>
    <row r="81" spans="1:16" ht="12.75">
      <c r="A81" s="21">
        <v>67</v>
      </c>
      <c r="B81" s="40" t="s">
        <v>72</v>
      </c>
      <c r="C81" s="41">
        <v>10910515.8</v>
      </c>
      <c r="D81" s="41">
        <v>10822803</v>
      </c>
      <c r="E81" s="42">
        <v>11630335.935955333</v>
      </c>
      <c r="F81" s="43">
        <v>11630.335935955332</v>
      </c>
      <c r="G81" s="44">
        <f t="shared" si="2"/>
        <v>5183.859567861245</v>
      </c>
      <c r="H81" s="45">
        <f t="shared" si="3"/>
        <v>51.83859567861244</v>
      </c>
      <c r="I81" s="46">
        <v>5181.764966843089</v>
      </c>
      <c r="J81" s="47">
        <v>51.81764966843089</v>
      </c>
      <c r="K81" s="48">
        <v>9110.083538152348</v>
      </c>
      <c r="L81" s="47">
        <v>91.1008353815235</v>
      </c>
      <c r="M81" s="48">
        <v>3245.9402032910652</v>
      </c>
      <c r="N81" s="47">
        <v>32.45940203291065</v>
      </c>
      <c r="O81" s="48">
        <v>5706.701597051472</v>
      </c>
      <c r="P81" s="47">
        <v>57.06701597051472</v>
      </c>
    </row>
    <row r="82" spans="1:16" ht="12.75">
      <c r="A82" s="21">
        <v>68</v>
      </c>
      <c r="B82" s="31" t="s">
        <v>73</v>
      </c>
      <c r="C82" s="32">
        <v>10801711.973510196</v>
      </c>
      <c r="D82" s="32">
        <v>10790617.973510195</v>
      </c>
      <c r="E82" s="33">
        <v>12199818.161643956</v>
      </c>
      <c r="F82" s="34">
        <v>12199.818161643956</v>
      </c>
      <c r="G82" s="35">
        <f t="shared" si="2"/>
        <v>5437.6885114635</v>
      </c>
      <c r="H82" s="36">
        <f t="shared" si="3"/>
        <v>54.376885114634995</v>
      </c>
      <c r="I82" s="37">
        <v>5435.491347797428</v>
      </c>
      <c r="J82" s="38">
        <v>54.35491347797428</v>
      </c>
      <c r="K82" s="39">
        <v>9556.160992671736</v>
      </c>
      <c r="L82" s="38">
        <v>95.56160992671735</v>
      </c>
      <c r="M82" s="39">
        <v>3213.570449087954</v>
      </c>
      <c r="N82" s="38">
        <v>32.13570449087954</v>
      </c>
      <c r="O82" s="39">
        <v>5649.7921913206565</v>
      </c>
      <c r="P82" s="38">
        <v>56.49792191320657</v>
      </c>
    </row>
    <row r="83" spans="1:16" ht="12.75">
      <c r="A83" s="21">
        <v>69</v>
      </c>
      <c r="B83" s="40" t="s">
        <v>74</v>
      </c>
      <c r="C83" s="41">
        <v>10542593.24</v>
      </c>
      <c r="D83" s="41">
        <v>10030730.34</v>
      </c>
      <c r="E83" s="42">
        <v>10836612.153093167</v>
      </c>
      <c r="F83" s="43">
        <v>10836.612153093167</v>
      </c>
      <c r="G83" s="44">
        <f t="shared" si="2"/>
        <v>4830.081942804958</v>
      </c>
      <c r="H83" s="45">
        <f t="shared" si="3"/>
        <v>48.300819428049586</v>
      </c>
      <c r="I83" s="46">
        <v>4828.130289905658</v>
      </c>
      <c r="J83" s="47">
        <v>48.281302899056584</v>
      </c>
      <c r="K83" s="48">
        <v>8488.356873685312</v>
      </c>
      <c r="L83" s="47">
        <v>84.88356873685312</v>
      </c>
      <c r="M83" s="48">
        <v>3136.4811592739366</v>
      </c>
      <c r="N83" s="47">
        <v>31.364811592739365</v>
      </c>
      <c r="O83" s="48">
        <v>5514.2611754223435</v>
      </c>
      <c r="P83" s="47">
        <v>55.14261175422344</v>
      </c>
    </row>
    <row r="84" spans="1:16" ht="12.75">
      <c r="A84" s="21">
        <v>70</v>
      </c>
      <c r="B84" s="31" t="s">
        <v>75</v>
      </c>
      <c r="C84" s="32">
        <v>10365431.489999998</v>
      </c>
      <c r="D84" s="32">
        <v>10218424.58</v>
      </c>
      <c r="E84" s="33">
        <v>12914274.435482668</v>
      </c>
      <c r="F84" s="34">
        <v>12914.274435482668</v>
      </c>
      <c r="G84" s="35">
        <f t="shared" si="2"/>
        <v>5756.135116217834</v>
      </c>
      <c r="H84" s="36">
        <f t="shared" si="3"/>
        <v>57.56135116217834</v>
      </c>
      <c r="I84" s="37">
        <v>5753.809280358038</v>
      </c>
      <c r="J84" s="38">
        <v>57.53809280358038</v>
      </c>
      <c r="K84" s="39">
        <v>10115.797135158884</v>
      </c>
      <c r="L84" s="38">
        <v>101.15797135158884</v>
      </c>
      <c r="M84" s="39">
        <v>3083.774535925258</v>
      </c>
      <c r="N84" s="38">
        <v>30.83774535925258</v>
      </c>
      <c r="O84" s="39">
        <v>5421.59743154495</v>
      </c>
      <c r="P84" s="38">
        <v>54.2159743154495</v>
      </c>
    </row>
    <row r="85" spans="1:16" ht="12.75">
      <c r="A85" s="21">
        <v>71</v>
      </c>
      <c r="B85" s="40" t="s">
        <v>76</v>
      </c>
      <c r="C85" s="41">
        <v>10277684.71</v>
      </c>
      <c r="D85" s="41">
        <v>10076561</v>
      </c>
      <c r="E85" s="42">
        <v>9336217.999698834</v>
      </c>
      <c r="F85" s="43">
        <v>9336.217999698834</v>
      </c>
      <c r="G85" s="44">
        <f t="shared" si="2"/>
        <v>4161.328036600838</v>
      </c>
      <c r="H85" s="45">
        <f t="shared" si="3"/>
        <v>41.61328036600837</v>
      </c>
      <c r="I85" s="46">
        <v>4159.646601787985</v>
      </c>
      <c r="J85" s="47">
        <v>41.59646601787985</v>
      </c>
      <c r="K85" s="48">
        <v>7313.092792505961</v>
      </c>
      <c r="L85" s="47">
        <v>73.13092792505961</v>
      </c>
      <c r="M85" s="48">
        <v>3057.669372234342</v>
      </c>
      <c r="N85" s="47">
        <v>30.57669372234342</v>
      </c>
      <c r="O85" s="48">
        <v>5375.701829655798</v>
      </c>
      <c r="P85" s="47">
        <v>53.75701829655797</v>
      </c>
    </row>
    <row r="86" spans="1:16" ht="12.75">
      <c r="A86" s="21">
        <v>72</v>
      </c>
      <c r="B86" s="31" t="s">
        <v>77</v>
      </c>
      <c r="C86" s="32">
        <v>10129415.051185872</v>
      </c>
      <c r="D86" s="32">
        <v>10076382.711185873</v>
      </c>
      <c r="E86" s="33">
        <v>9378718.4938005</v>
      </c>
      <c r="F86" s="34">
        <v>9378.718493800501</v>
      </c>
      <c r="G86" s="35">
        <f t="shared" si="2"/>
        <v>4180.271306528806</v>
      </c>
      <c r="H86" s="36">
        <f t="shared" si="3"/>
        <v>41.80271306528806</v>
      </c>
      <c r="I86" s="37">
        <v>4178.582217459128</v>
      </c>
      <c r="J86" s="38">
        <v>41.785822174591274</v>
      </c>
      <c r="K86" s="39">
        <v>7346.383580821193</v>
      </c>
      <c r="L86" s="38">
        <v>73.46383580821194</v>
      </c>
      <c r="M86" s="39">
        <v>3013.558309540768</v>
      </c>
      <c r="N86" s="38">
        <v>30.13558309540768</v>
      </c>
      <c r="O86" s="39">
        <v>5298.149978372207</v>
      </c>
      <c r="P86" s="38">
        <v>52.98149978372208</v>
      </c>
    </row>
    <row r="87" spans="1:16" ht="12.75">
      <c r="A87" s="21">
        <v>73</v>
      </c>
      <c r="B87" s="40" t="s">
        <v>78</v>
      </c>
      <c r="C87" s="41">
        <v>10038307.0544</v>
      </c>
      <c r="D87" s="41">
        <v>45</v>
      </c>
      <c r="E87" s="42">
        <v>56.325500000000005</v>
      </c>
      <c r="F87" s="43">
        <v>0</v>
      </c>
      <c r="G87" s="44">
        <f t="shared" si="2"/>
        <v>0</v>
      </c>
      <c r="H87" s="45">
        <f t="shared" si="3"/>
        <v>0</v>
      </c>
      <c r="I87" s="46">
        <v>0</v>
      </c>
      <c r="J87" s="47">
        <v>0</v>
      </c>
      <c r="K87" s="48">
        <v>0</v>
      </c>
      <c r="L87" s="47">
        <v>0</v>
      </c>
      <c r="M87" s="48">
        <v>2986.453164831792</v>
      </c>
      <c r="N87" s="47">
        <v>29.86453164831792</v>
      </c>
      <c r="O87" s="48">
        <v>5250.496305503498</v>
      </c>
      <c r="P87" s="47">
        <v>52.50496305503498</v>
      </c>
    </row>
    <row r="88" spans="1:16" ht="12.75">
      <c r="A88" s="21">
        <v>74</v>
      </c>
      <c r="B88" s="31" t="s">
        <v>79</v>
      </c>
      <c r="C88" s="32">
        <v>9930159.142811429</v>
      </c>
      <c r="D88" s="32">
        <v>8614958.41571175</v>
      </c>
      <c r="E88" s="33">
        <v>5123334.441261064</v>
      </c>
      <c r="F88" s="34">
        <v>5123.334441261064</v>
      </c>
      <c r="G88" s="35">
        <f t="shared" si="2"/>
        <v>2283.5665632475684</v>
      </c>
      <c r="H88" s="36">
        <f t="shared" si="3"/>
        <v>22.835665632475685</v>
      </c>
      <c r="I88" s="37">
        <v>2282.643860619191</v>
      </c>
      <c r="J88" s="38">
        <v>22.826438606191907</v>
      </c>
      <c r="K88" s="39">
        <v>4013.126104938044</v>
      </c>
      <c r="L88" s="38">
        <v>40.13126104938044</v>
      </c>
      <c r="M88" s="39">
        <v>2954.278549024232</v>
      </c>
      <c r="N88" s="38">
        <v>29.542785490242316</v>
      </c>
      <c r="O88" s="39">
        <v>5193.929973435102</v>
      </c>
      <c r="P88" s="38">
        <v>51.93929973435101</v>
      </c>
    </row>
    <row r="89" spans="1:16" ht="12.75">
      <c r="A89" s="21">
        <v>75</v>
      </c>
      <c r="B89" s="40" t="s">
        <v>80</v>
      </c>
      <c r="C89" s="41">
        <v>9923822.37</v>
      </c>
      <c r="D89" s="41">
        <v>9923822.37</v>
      </c>
      <c r="E89" s="42">
        <v>4520127.174749999</v>
      </c>
      <c r="F89" s="43">
        <v>4520.1271747499995</v>
      </c>
      <c r="G89" s="44">
        <f t="shared" si="2"/>
        <v>2014.7057343664499</v>
      </c>
      <c r="H89" s="45">
        <f t="shared" si="3"/>
        <v>20.1470573436645</v>
      </c>
      <c r="I89" s="46">
        <v>2013.8916682006432</v>
      </c>
      <c r="J89" s="47">
        <v>20.138916682006432</v>
      </c>
      <c r="K89" s="48">
        <v>3540.631705894278</v>
      </c>
      <c r="L89" s="47">
        <v>35.40631705894278</v>
      </c>
      <c r="M89" s="48">
        <v>2952.39332324712</v>
      </c>
      <c r="N89" s="47">
        <v>29.5239332324712</v>
      </c>
      <c r="O89" s="48">
        <v>5190.615549792257</v>
      </c>
      <c r="P89" s="47">
        <v>51.90615549792257</v>
      </c>
    </row>
    <row r="90" spans="1:16" ht="12.75">
      <c r="A90" s="21">
        <v>76</v>
      </c>
      <c r="B90" s="31" t="s">
        <v>81</v>
      </c>
      <c r="C90" s="32">
        <v>9897584.250128372</v>
      </c>
      <c r="D90" s="32">
        <v>7448336.688128369</v>
      </c>
      <c r="E90" s="33">
        <v>8492509.91600939</v>
      </c>
      <c r="F90" s="34">
        <v>8492.50991600939</v>
      </c>
      <c r="G90" s="35">
        <f t="shared" si="2"/>
        <v>3785.2714681405787</v>
      </c>
      <c r="H90" s="36">
        <f t="shared" si="3"/>
        <v>37.852714681405786</v>
      </c>
      <c r="I90" s="37">
        <v>3783.7419835225305</v>
      </c>
      <c r="J90" s="38">
        <v>37.837419835225305</v>
      </c>
      <c r="K90" s="39">
        <v>6652.213247276049</v>
      </c>
      <c r="L90" s="38">
        <v>66.52213247276049</v>
      </c>
      <c r="M90" s="39">
        <v>2944.587334079304</v>
      </c>
      <c r="N90" s="38">
        <v>29.445873340793042</v>
      </c>
      <c r="O90" s="39">
        <v>5176.891806266306</v>
      </c>
      <c r="P90" s="38">
        <v>51.768918062663055</v>
      </c>
    </row>
    <row r="91" spans="1:16" ht="12.75">
      <c r="A91" s="21">
        <v>77</v>
      </c>
      <c r="B91" s="40" t="s">
        <v>82</v>
      </c>
      <c r="C91" s="41">
        <v>9473300.45498332</v>
      </c>
      <c r="D91" s="41">
        <v>8994481.603335587</v>
      </c>
      <c r="E91" s="42">
        <v>11405486.909488026</v>
      </c>
      <c r="F91" s="43">
        <v>11405.486909488027</v>
      </c>
      <c r="G91" s="44">
        <f t="shared" si="2"/>
        <v>5083.64012591259</v>
      </c>
      <c r="H91" s="45">
        <f t="shared" si="3"/>
        <v>50.83640125912589</v>
      </c>
      <c r="I91" s="46">
        <v>5081.586019769419</v>
      </c>
      <c r="J91" s="47">
        <v>50.81586019769419</v>
      </c>
      <c r="K91" s="48">
        <v>8933.958495344536</v>
      </c>
      <c r="L91" s="47">
        <v>89.33958495344535</v>
      </c>
      <c r="M91" s="48">
        <v>2818.360503605695</v>
      </c>
      <c r="N91" s="47">
        <v>28.183605036056953</v>
      </c>
      <c r="O91" s="48">
        <v>4954.971866298177</v>
      </c>
      <c r="P91" s="47">
        <v>49.54971866298177</v>
      </c>
    </row>
    <row r="92" spans="1:16" ht="12.75">
      <c r="A92" s="21">
        <v>78</v>
      </c>
      <c r="B92" s="31" t="s">
        <v>83</v>
      </c>
      <c r="C92" s="32">
        <v>9433172.6482</v>
      </c>
      <c r="D92" s="32">
        <v>0</v>
      </c>
      <c r="E92" s="33">
        <v>0</v>
      </c>
      <c r="F92" s="34">
        <v>0</v>
      </c>
      <c r="G92" s="35">
        <f t="shared" si="2"/>
        <v>0</v>
      </c>
      <c r="H92" s="36">
        <f t="shared" si="3"/>
        <v>0</v>
      </c>
      <c r="I92" s="37">
        <v>0</v>
      </c>
      <c r="J92" s="38">
        <v>0</v>
      </c>
      <c r="K92" s="39">
        <v>0</v>
      </c>
      <c r="L92" s="38">
        <v>0</v>
      </c>
      <c r="M92" s="39">
        <v>2806.42225396695</v>
      </c>
      <c r="N92" s="38">
        <v>28.0642225396695</v>
      </c>
      <c r="O92" s="39">
        <v>4933.98317765556</v>
      </c>
      <c r="P92" s="38">
        <v>49.3398317765556</v>
      </c>
    </row>
    <row r="93" spans="1:16" ht="12.75">
      <c r="A93" s="21">
        <v>79</v>
      </c>
      <c r="B93" s="40" t="s">
        <v>84</v>
      </c>
      <c r="C93" s="41">
        <v>9213682.005715804</v>
      </c>
      <c r="D93" s="41">
        <v>9213682.005715804</v>
      </c>
      <c r="E93" s="42">
        <v>9278081.388179459</v>
      </c>
      <c r="F93" s="43">
        <v>9278.081388179458</v>
      </c>
      <c r="G93" s="44">
        <f t="shared" si="2"/>
        <v>4135.415454924151</v>
      </c>
      <c r="H93" s="45">
        <f t="shared" si="3"/>
        <v>41.35415454924151</v>
      </c>
      <c r="I93" s="46">
        <v>4133.7444904026415</v>
      </c>
      <c r="J93" s="47">
        <v>41.33744490402641</v>
      </c>
      <c r="K93" s="48">
        <v>7267.554177758878</v>
      </c>
      <c r="L93" s="47">
        <v>72.67554177758878</v>
      </c>
      <c r="M93" s="48">
        <v>2741.122545525518</v>
      </c>
      <c r="N93" s="47">
        <v>27.411225455255178</v>
      </c>
      <c r="O93" s="48">
        <v>4819.179476074155</v>
      </c>
      <c r="P93" s="47">
        <v>48.19179476074155</v>
      </c>
    </row>
    <row r="94" spans="1:16" ht="12.75">
      <c r="A94" s="21">
        <v>80</v>
      </c>
      <c r="B94" s="31" t="s">
        <v>85</v>
      </c>
      <c r="C94" s="32">
        <v>9104198.075</v>
      </c>
      <c r="D94" s="32">
        <v>0</v>
      </c>
      <c r="E94" s="33">
        <v>0</v>
      </c>
      <c r="F94" s="34">
        <v>0</v>
      </c>
      <c r="G94" s="35">
        <f t="shared" si="2"/>
        <v>0</v>
      </c>
      <c r="H94" s="36">
        <f t="shared" si="3"/>
        <v>0</v>
      </c>
      <c r="I94" s="37">
        <v>0</v>
      </c>
      <c r="J94" s="38">
        <v>0</v>
      </c>
      <c r="K94" s="39">
        <v>0</v>
      </c>
      <c r="L94" s="38">
        <v>0</v>
      </c>
      <c r="M94" s="39">
        <v>2708.5504564658268</v>
      </c>
      <c r="N94" s="38">
        <v>27.085504564658265</v>
      </c>
      <c r="O94" s="39">
        <v>4761.914344551467</v>
      </c>
      <c r="P94" s="38">
        <v>47.61914344551467</v>
      </c>
    </row>
    <row r="95" spans="1:16" ht="12.75">
      <c r="A95" s="21">
        <v>81</v>
      </c>
      <c r="B95" s="40" t="s">
        <v>86</v>
      </c>
      <c r="C95" s="41">
        <v>8525002.46927817</v>
      </c>
      <c r="D95" s="41">
        <v>7201035.514419013</v>
      </c>
      <c r="E95" s="42">
        <v>7104739.276116366</v>
      </c>
      <c r="F95" s="43">
        <v>7104.7392761163655</v>
      </c>
      <c r="G95" s="44">
        <f t="shared" si="2"/>
        <v>3166.7159810745507</v>
      </c>
      <c r="H95" s="45">
        <f t="shared" si="3"/>
        <v>31.667159810745503</v>
      </c>
      <c r="I95" s="46">
        <v>3165.436431265892</v>
      </c>
      <c r="J95" s="47">
        <v>31.65436431265892</v>
      </c>
      <c r="K95" s="48">
        <v>5565.1675651186215</v>
      </c>
      <c r="L95" s="47">
        <v>55.65167565118622</v>
      </c>
      <c r="M95" s="48">
        <v>2536.2364855551205</v>
      </c>
      <c r="N95" s="47">
        <v>25.362364855551203</v>
      </c>
      <c r="O95" s="48">
        <v>4458.968402419387</v>
      </c>
      <c r="P95" s="47">
        <v>44.589684024193865</v>
      </c>
    </row>
    <row r="96" spans="1:16" ht="12.75">
      <c r="A96" s="21">
        <v>82</v>
      </c>
      <c r="B96" s="31" t="s">
        <v>87</v>
      </c>
      <c r="C96" s="32">
        <v>8177171.666666667</v>
      </c>
      <c r="D96" s="32">
        <v>8177171.666666667</v>
      </c>
      <c r="E96" s="33">
        <v>8831427.796715334</v>
      </c>
      <c r="F96" s="34">
        <v>8831.427796715334</v>
      </c>
      <c r="G96" s="35">
        <f t="shared" si="2"/>
        <v>3936.333544790082</v>
      </c>
      <c r="H96" s="36">
        <f t="shared" si="3"/>
        <v>39.36333544790082</v>
      </c>
      <c r="I96" s="37">
        <v>3934.7430217169194</v>
      </c>
      <c r="J96" s="38">
        <v>39.3474302171692</v>
      </c>
      <c r="K96" s="39">
        <v>6917.688829650195</v>
      </c>
      <c r="L96" s="38">
        <v>69.17688829650194</v>
      </c>
      <c r="M96" s="39">
        <v>2432.754853079076</v>
      </c>
      <c r="N96" s="38">
        <v>24.327548530790757</v>
      </c>
      <c r="O96" s="39">
        <v>4277.036894033068</v>
      </c>
      <c r="P96" s="38">
        <v>42.77036894033068</v>
      </c>
    </row>
    <row r="97" spans="1:16" ht="12.75">
      <c r="A97" s="21">
        <v>83</v>
      </c>
      <c r="B97" s="40" t="s">
        <v>88</v>
      </c>
      <c r="C97" s="41">
        <v>8165369.148674318</v>
      </c>
      <c r="D97" s="41">
        <v>6826446.7002743175</v>
      </c>
      <c r="E97" s="42">
        <v>3379706.270216589</v>
      </c>
      <c r="F97" s="43">
        <v>3379.706270216589</v>
      </c>
      <c r="G97" s="44">
        <f t="shared" si="2"/>
        <v>1506.3986785850132</v>
      </c>
      <c r="H97" s="45">
        <f t="shared" si="3"/>
        <v>15.063986785850132</v>
      </c>
      <c r="I97" s="46">
        <v>1505.7900000194372</v>
      </c>
      <c r="J97" s="47">
        <v>15.057900000194373</v>
      </c>
      <c r="K97" s="48">
        <v>2647.335951913872</v>
      </c>
      <c r="L97" s="47">
        <v>26.47335951913872</v>
      </c>
      <c r="M97" s="48">
        <v>2429.243537174888</v>
      </c>
      <c r="N97" s="47">
        <v>24.292435371748876</v>
      </c>
      <c r="O97" s="48">
        <v>4270.863634261411</v>
      </c>
      <c r="P97" s="47">
        <v>42.708636342614106</v>
      </c>
    </row>
    <row r="98" spans="1:16" ht="12.75">
      <c r="A98" s="21">
        <v>84</v>
      </c>
      <c r="B98" s="31" t="s">
        <v>89</v>
      </c>
      <c r="C98" s="32">
        <v>8151274.22</v>
      </c>
      <c r="D98" s="32">
        <v>7841820.37</v>
      </c>
      <c r="E98" s="33">
        <v>3549443.3928126665</v>
      </c>
      <c r="F98" s="34">
        <v>3549.4433928126664</v>
      </c>
      <c r="G98" s="35">
        <f t="shared" si="2"/>
        <v>1582.0537079699093</v>
      </c>
      <c r="H98" s="36">
        <f t="shared" si="3"/>
        <v>15.820537079699093</v>
      </c>
      <c r="I98" s="37">
        <v>1581.4144600766915</v>
      </c>
      <c r="J98" s="38">
        <v>15.814144600766916</v>
      </c>
      <c r="K98" s="39">
        <v>2780.291644242191</v>
      </c>
      <c r="L98" s="38">
        <v>27.80291644242191</v>
      </c>
      <c r="M98" s="39">
        <v>2425.050216117923</v>
      </c>
      <c r="N98" s="38">
        <v>24.250502161179227</v>
      </c>
      <c r="O98" s="39">
        <v>4263.491338262714</v>
      </c>
      <c r="P98" s="38">
        <v>42.63491338262714</v>
      </c>
    </row>
    <row r="99" spans="1:16" ht="12.75">
      <c r="A99" s="21">
        <v>85</v>
      </c>
      <c r="B99" s="40" t="s">
        <v>90</v>
      </c>
      <c r="C99" s="41">
        <v>8042730.278168502</v>
      </c>
      <c r="D99" s="41">
        <v>7817797.879928503</v>
      </c>
      <c r="E99" s="42">
        <v>4138422.9402277274</v>
      </c>
      <c r="F99" s="43">
        <v>4138.422940227728</v>
      </c>
      <c r="G99" s="44">
        <f t="shared" si="2"/>
        <v>1844.5729747352984</v>
      </c>
      <c r="H99" s="45">
        <f t="shared" si="3"/>
        <v>18.445729747352985</v>
      </c>
      <c r="I99" s="46">
        <v>1843.8276527642138</v>
      </c>
      <c r="J99" s="47">
        <v>18.438276527642138</v>
      </c>
      <c r="K99" s="48">
        <v>3241.6414202728547</v>
      </c>
      <c r="L99" s="47">
        <v>32.41641420272855</v>
      </c>
      <c r="M99" s="48">
        <v>2392.757779071588</v>
      </c>
      <c r="N99" s="47">
        <v>23.92757779071588</v>
      </c>
      <c r="O99" s="48">
        <v>4206.717864161695</v>
      </c>
      <c r="P99" s="47">
        <v>42.06717864161695</v>
      </c>
    </row>
    <row r="100" spans="1:16" ht="12.75">
      <c r="A100" s="21">
        <v>86</v>
      </c>
      <c r="B100" s="31" t="s">
        <v>91</v>
      </c>
      <c r="C100" s="32">
        <v>7800180.349209218</v>
      </c>
      <c r="D100" s="32">
        <v>3318580.590124711</v>
      </c>
      <c r="E100" s="33">
        <v>2624655.669793117</v>
      </c>
      <c r="F100" s="34">
        <v>2624.655669793117</v>
      </c>
      <c r="G100" s="35">
        <f t="shared" si="2"/>
        <v>1169.8584186322307</v>
      </c>
      <c r="H100" s="36">
        <f t="shared" si="3"/>
        <v>11.698584186322307</v>
      </c>
      <c r="I100" s="37">
        <v>1169.385723220118</v>
      </c>
      <c r="J100" s="38">
        <v>11.693857232201182</v>
      </c>
      <c r="K100" s="39">
        <v>2055.902128912705</v>
      </c>
      <c r="L100" s="38">
        <v>20.559021289127053</v>
      </c>
      <c r="M100" s="39">
        <v>2320.597802389795</v>
      </c>
      <c r="N100" s="38">
        <v>23.205978023897952</v>
      </c>
      <c r="O100" s="39">
        <v>4079.8530951324733</v>
      </c>
      <c r="P100" s="38">
        <v>40.798530951324736</v>
      </c>
    </row>
    <row r="101" spans="1:16" ht="12.75">
      <c r="A101" s="21">
        <v>87</v>
      </c>
      <c r="B101" s="40" t="s">
        <v>92</v>
      </c>
      <c r="C101" s="41">
        <v>7779219.68</v>
      </c>
      <c r="D101" s="41">
        <v>7745713.120000001</v>
      </c>
      <c r="E101" s="42">
        <v>8596408.3402034</v>
      </c>
      <c r="F101" s="43">
        <v>8596.408340203401</v>
      </c>
      <c r="G101" s="44">
        <f t="shared" si="2"/>
        <v>3831.5809507995236</v>
      </c>
      <c r="H101" s="45">
        <f t="shared" si="3"/>
        <v>38.31580950799524</v>
      </c>
      <c r="I101" s="46">
        <v>3830.032754276136</v>
      </c>
      <c r="J101" s="47">
        <v>38.30032754276136</v>
      </c>
      <c r="K101" s="48">
        <v>6733.597252785608</v>
      </c>
      <c r="L101" s="47">
        <v>67.33597252785609</v>
      </c>
      <c r="M101" s="48">
        <v>2314.3618846640643</v>
      </c>
      <c r="N101" s="47">
        <v>23.143618846640642</v>
      </c>
      <c r="O101" s="48">
        <v>4068.8897010414703</v>
      </c>
      <c r="P101" s="47">
        <v>40.688897010414706</v>
      </c>
    </row>
    <row r="102" spans="1:16" ht="12.75">
      <c r="A102" s="21">
        <v>88</v>
      </c>
      <c r="B102" s="31" t="s">
        <v>93</v>
      </c>
      <c r="C102" s="32">
        <v>7751755.880000001</v>
      </c>
      <c r="D102" s="32">
        <v>7230314.9399999995</v>
      </c>
      <c r="E102" s="33">
        <v>6276922.649353667</v>
      </c>
      <c r="F102" s="34">
        <v>6276.922649353667</v>
      </c>
      <c r="G102" s="35">
        <f t="shared" si="2"/>
        <v>2797.742533986761</v>
      </c>
      <c r="H102" s="36">
        <f t="shared" si="3"/>
        <v>27.977425339867608</v>
      </c>
      <c r="I102" s="37">
        <v>2796.6120723522367</v>
      </c>
      <c r="J102" s="38">
        <v>27.966120723522366</v>
      </c>
      <c r="K102" s="39">
        <v>4916.7358546668975</v>
      </c>
      <c r="L102" s="38">
        <v>49.16735854666897</v>
      </c>
      <c r="M102" s="39">
        <v>2306.19124872079</v>
      </c>
      <c r="N102" s="38">
        <v>23.061912487207902</v>
      </c>
      <c r="O102" s="39">
        <v>4054.5248704327196</v>
      </c>
      <c r="P102" s="38">
        <v>40.54524870432719</v>
      </c>
    </row>
    <row r="103" spans="1:16" ht="12.75">
      <c r="A103" s="21">
        <v>89</v>
      </c>
      <c r="B103" s="40" t="s">
        <v>94</v>
      </c>
      <c r="C103" s="41">
        <v>7449634.698377465</v>
      </c>
      <c r="D103" s="41">
        <v>5449741.452464788</v>
      </c>
      <c r="E103" s="42">
        <v>5423933.346087173</v>
      </c>
      <c r="F103" s="43">
        <v>5423.933346087173</v>
      </c>
      <c r="G103" s="44">
        <f t="shared" si="2"/>
        <v>2417.549151321748</v>
      </c>
      <c r="H103" s="45">
        <f t="shared" si="3"/>
        <v>24.17549151321748</v>
      </c>
      <c r="I103" s="46">
        <v>2416.5723114117327</v>
      </c>
      <c r="J103" s="47">
        <v>24.165723114117327</v>
      </c>
      <c r="K103" s="48">
        <v>4248.586297104713</v>
      </c>
      <c r="L103" s="47">
        <v>42.485862971047126</v>
      </c>
      <c r="M103" s="48">
        <v>2216.3084872023665</v>
      </c>
      <c r="N103" s="47">
        <v>22.163084872023667</v>
      </c>
      <c r="O103" s="48">
        <v>3896.5015962564057</v>
      </c>
      <c r="P103" s="47">
        <v>38.96501596256406</v>
      </c>
    </row>
    <row r="104" spans="1:16" ht="12.75">
      <c r="A104" s="21">
        <v>90</v>
      </c>
      <c r="B104" s="31" t="s">
        <v>95</v>
      </c>
      <c r="C104" s="32">
        <v>7437698.16</v>
      </c>
      <c r="D104" s="32">
        <v>1744576.67</v>
      </c>
      <c r="E104" s="33">
        <v>1963186.0455826668</v>
      </c>
      <c r="F104" s="34">
        <v>1963.1860455826668</v>
      </c>
      <c r="G104" s="35">
        <f t="shared" si="2"/>
        <v>875.0289606359031</v>
      </c>
      <c r="H104" s="36">
        <f t="shared" si="3"/>
        <v>8.750289606359031</v>
      </c>
      <c r="I104" s="37">
        <v>874.6753946243492</v>
      </c>
      <c r="J104" s="38">
        <v>8.746753946243492</v>
      </c>
      <c r="K104" s="39">
        <v>1537.7706176914467</v>
      </c>
      <c r="L104" s="38">
        <v>15.377706176914467</v>
      </c>
      <c r="M104" s="39">
        <v>2212.7572994750603</v>
      </c>
      <c r="N104" s="38">
        <v>22.1275729947506</v>
      </c>
      <c r="O104" s="39">
        <v>3890.258237659011</v>
      </c>
      <c r="P104" s="38">
        <v>38.90258237659011</v>
      </c>
    </row>
    <row r="105" spans="1:16" ht="12.75">
      <c r="A105" s="21">
        <v>91</v>
      </c>
      <c r="B105" s="40" t="s">
        <v>96</v>
      </c>
      <c r="C105" s="41">
        <v>7184000.4</v>
      </c>
      <c r="D105" s="41">
        <v>4502896.61</v>
      </c>
      <c r="E105" s="42">
        <v>2233590.228334667</v>
      </c>
      <c r="F105" s="43">
        <v>2233.5902283346672</v>
      </c>
      <c r="G105" s="44">
        <f t="shared" si="2"/>
        <v>995.5531929252877</v>
      </c>
      <c r="H105" s="45">
        <f t="shared" si="3"/>
        <v>9.955531929252876</v>
      </c>
      <c r="I105" s="46">
        <v>995.150927643169</v>
      </c>
      <c r="J105" s="47">
        <v>9.95150927643169</v>
      </c>
      <c r="K105" s="48">
        <v>1749.5791765758802</v>
      </c>
      <c r="L105" s="47">
        <v>17.495791765758803</v>
      </c>
      <c r="M105" s="48">
        <v>2137.2807799626753</v>
      </c>
      <c r="N105" s="47">
        <v>21.372807799626756</v>
      </c>
      <c r="O105" s="48">
        <v>3757.5626402464322</v>
      </c>
      <c r="P105" s="47">
        <v>37.57562640246432</v>
      </c>
    </row>
    <row r="106" spans="1:16" ht="12.75">
      <c r="A106" s="21">
        <v>92</v>
      </c>
      <c r="B106" s="31" t="s">
        <v>97</v>
      </c>
      <c r="C106" s="32">
        <v>6964056.4</v>
      </c>
      <c r="D106" s="32">
        <v>6964056.4</v>
      </c>
      <c r="E106" s="33">
        <v>7981434.563416333</v>
      </c>
      <c r="F106" s="34">
        <v>7981.434563416333</v>
      </c>
      <c r="G106" s="35">
        <f t="shared" si="2"/>
        <v>3557.4755668848716</v>
      </c>
      <c r="H106" s="36">
        <f t="shared" si="3"/>
        <v>35.57475566884872</v>
      </c>
      <c r="I106" s="37">
        <v>3556.0381259498085</v>
      </c>
      <c r="J106" s="38">
        <v>35.56038125949809</v>
      </c>
      <c r="K106" s="39">
        <v>6251.886104358403</v>
      </c>
      <c r="L106" s="38">
        <v>62.518861043584025</v>
      </c>
      <c r="M106" s="39">
        <v>2071.8461950943183</v>
      </c>
      <c r="N106" s="38">
        <v>20.718461950943183</v>
      </c>
      <c r="O106" s="39">
        <v>3642.521811831896</v>
      </c>
      <c r="P106" s="38">
        <v>36.42521811831896</v>
      </c>
    </row>
    <row r="107" spans="1:16" ht="12.75">
      <c r="A107" s="21">
        <v>93</v>
      </c>
      <c r="B107" s="40" t="s">
        <v>98</v>
      </c>
      <c r="C107" s="41">
        <v>6702966.840000001</v>
      </c>
      <c r="D107" s="41">
        <v>0</v>
      </c>
      <c r="E107" s="42">
        <v>0</v>
      </c>
      <c r="F107" s="43">
        <v>0</v>
      </c>
      <c r="G107" s="44">
        <f t="shared" si="2"/>
        <v>0</v>
      </c>
      <c r="H107" s="45">
        <f t="shared" si="3"/>
        <v>0</v>
      </c>
      <c r="I107" s="46">
        <v>0</v>
      </c>
      <c r="J107" s="47">
        <v>0</v>
      </c>
      <c r="K107" s="48">
        <v>0</v>
      </c>
      <c r="L107" s="47">
        <v>0</v>
      </c>
      <c r="M107" s="48">
        <v>1994.1705732448384</v>
      </c>
      <c r="N107" s="47">
        <v>19.941705732448384</v>
      </c>
      <c r="O107" s="48">
        <v>3505.9599630304424</v>
      </c>
      <c r="P107" s="47">
        <v>35.059599630304426</v>
      </c>
    </row>
    <row r="108" spans="1:16" ht="12.75">
      <c r="A108" s="21">
        <v>94</v>
      </c>
      <c r="B108" s="31" t="s">
        <v>99</v>
      </c>
      <c r="C108" s="32">
        <v>6598834.220000002</v>
      </c>
      <c r="D108" s="32">
        <v>6574338.330000002</v>
      </c>
      <c r="E108" s="33">
        <v>6110239.191517998</v>
      </c>
      <c r="F108" s="34">
        <v>6110.239191517999</v>
      </c>
      <c r="G108" s="35">
        <f t="shared" si="2"/>
        <v>2723.448580444597</v>
      </c>
      <c r="H108" s="36">
        <f t="shared" si="3"/>
        <v>27.23448580444597</v>
      </c>
      <c r="I108" s="37">
        <v>2722.3481381785946</v>
      </c>
      <c r="J108" s="38">
        <v>27.223481381785945</v>
      </c>
      <c r="K108" s="39">
        <v>4786.172108815278</v>
      </c>
      <c r="L108" s="38">
        <v>47.861721088152784</v>
      </c>
      <c r="M108" s="39">
        <v>1963.1905294111612</v>
      </c>
      <c r="N108" s="38">
        <v>19.63190529411161</v>
      </c>
      <c r="O108" s="39">
        <v>3451.4938131478543</v>
      </c>
      <c r="P108" s="38">
        <v>34.514938131478544</v>
      </c>
    </row>
    <row r="109" spans="1:16" ht="12.75">
      <c r="A109" s="21">
        <v>95</v>
      </c>
      <c r="B109" s="40" t="s">
        <v>100</v>
      </c>
      <c r="C109" s="41">
        <v>6453339.9594117645</v>
      </c>
      <c r="D109" s="41">
        <v>1122374.9594117648</v>
      </c>
      <c r="E109" s="42">
        <v>1545413.2114632356</v>
      </c>
      <c r="F109" s="43">
        <v>1545.4132114632355</v>
      </c>
      <c r="G109" s="44">
        <f t="shared" si="2"/>
        <v>688.8197474826262</v>
      </c>
      <c r="H109" s="45">
        <f t="shared" si="3"/>
        <v>6.888197474826262</v>
      </c>
      <c r="I109" s="46">
        <v>688.5414215508537</v>
      </c>
      <c r="J109" s="47">
        <v>6.885414215508536</v>
      </c>
      <c r="K109" s="48">
        <v>1210.527669615239</v>
      </c>
      <c r="L109" s="47">
        <v>12.105276696152389</v>
      </c>
      <c r="M109" s="48">
        <v>1919.9051633983588</v>
      </c>
      <c r="N109" s="47">
        <v>19.199051633983586</v>
      </c>
      <c r="O109" s="48">
        <v>3375.3936227919853</v>
      </c>
      <c r="P109" s="47">
        <v>33.75393622791985</v>
      </c>
    </row>
    <row r="110" spans="1:16" ht="12.75">
      <c r="A110" s="21">
        <v>96</v>
      </c>
      <c r="B110" s="31" t="s">
        <v>101</v>
      </c>
      <c r="C110" s="32">
        <v>6440766.349999999</v>
      </c>
      <c r="D110" s="32">
        <v>2646440.852</v>
      </c>
      <c r="E110" s="33">
        <v>1691545.0519080001</v>
      </c>
      <c r="F110" s="34">
        <v>1691.5450519080002</v>
      </c>
      <c r="G110" s="35">
        <f t="shared" si="2"/>
        <v>753.9534584459409</v>
      </c>
      <c r="H110" s="36">
        <f t="shared" si="3"/>
        <v>7.539534584459409</v>
      </c>
      <c r="I110" s="37">
        <v>753.6488144522082</v>
      </c>
      <c r="J110" s="38">
        <v>7.536488144522082</v>
      </c>
      <c r="K110" s="39">
        <v>1324.993260408718</v>
      </c>
      <c r="L110" s="38">
        <v>13.24993260408718</v>
      </c>
      <c r="M110" s="39">
        <v>1916.1644434325685</v>
      </c>
      <c r="N110" s="38">
        <v>19.161644434325687</v>
      </c>
      <c r="O110" s="39">
        <v>3368.8170467413074</v>
      </c>
      <c r="P110" s="38">
        <v>33.68817046741307</v>
      </c>
    </row>
    <row r="111" spans="1:16" ht="12.75">
      <c r="A111" s="21">
        <v>97</v>
      </c>
      <c r="B111" s="40" t="s">
        <v>102</v>
      </c>
      <c r="C111" s="41">
        <v>6336513.840000001</v>
      </c>
      <c r="D111" s="41">
        <v>1197.09</v>
      </c>
      <c r="E111" s="42">
        <v>805.93744</v>
      </c>
      <c r="F111" s="43">
        <v>0.80593744</v>
      </c>
      <c r="G111" s="44">
        <f t="shared" si="2"/>
        <v>0.35922148185983777</v>
      </c>
      <c r="H111" s="45">
        <f t="shared" si="3"/>
        <v>0.003592214818598378</v>
      </c>
      <c r="I111" s="46">
        <v>0</v>
      </c>
      <c r="J111" s="47">
        <v>0</v>
      </c>
      <c r="K111" s="48">
        <v>0.6312936655790202</v>
      </c>
      <c r="L111" s="47">
        <v>0</v>
      </c>
      <c r="M111" s="48">
        <v>1885.148731645322</v>
      </c>
      <c r="N111" s="47">
        <v>18.85148731645322</v>
      </c>
      <c r="O111" s="48">
        <v>3314.2881888743295</v>
      </c>
      <c r="P111" s="47">
        <v>33.1428818887433</v>
      </c>
    </row>
    <row r="112" spans="1:16" ht="12.75">
      <c r="A112" s="21">
        <v>98</v>
      </c>
      <c r="B112" s="31" t="s">
        <v>103</v>
      </c>
      <c r="C112" s="32">
        <v>6059031.396085904</v>
      </c>
      <c r="D112" s="32">
        <v>5612270.246085905</v>
      </c>
      <c r="E112" s="33">
        <v>6921742.009331877</v>
      </c>
      <c r="F112" s="34">
        <v>6921.742009331877</v>
      </c>
      <c r="G112" s="35">
        <f t="shared" si="2"/>
        <v>3085.150655916528</v>
      </c>
      <c r="H112" s="36">
        <f t="shared" si="3"/>
        <v>30.851506559165284</v>
      </c>
      <c r="I112" s="37">
        <v>3083.9040635618453</v>
      </c>
      <c r="J112" s="38">
        <v>30.839040635618453</v>
      </c>
      <c r="K112" s="39">
        <v>5421.825154646512</v>
      </c>
      <c r="L112" s="38">
        <v>54.21825154646512</v>
      </c>
      <c r="M112" s="39">
        <v>1802.59613404877</v>
      </c>
      <c r="N112" s="38">
        <v>18.0259613404877</v>
      </c>
      <c r="O112" s="39">
        <v>3169.1521077883813</v>
      </c>
      <c r="P112" s="38">
        <v>31.691521077883813</v>
      </c>
    </row>
    <row r="113" spans="1:16" ht="12.75">
      <c r="A113" s="21">
        <v>99</v>
      </c>
      <c r="B113" s="40" t="s">
        <v>104</v>
      </c>
      <c r="C113" s="41">
        <v>6014222.611426639</v>
      </c>
      <c r="D113" s="41">
        <v>3740619.6114266394</v>
      </c>
      <c r="E113" s="42">
        <v>7290792.092924595</v>
      </c>
      <c r="F113" s="43">
        <v>7290.792092924595</v>
      </c>
      <c r="G113" s="44">
        <f t="shared" si="2"/>
        <v>3249.643222372646</v>
      </c>
      <c r="H113" s="45">
        <f t="shared" si="3"/>
        <v>32.49643222372646</v>
      </c>
      <c r="I113" s="46">
        <v>3248.3301648113597</v>
      </c>
      <c r="J113" s="47">
        <v>32.483301648113596</v>
      </c>
      <c r="K113" s="48">
        <v>5710.90339880091</v>
      </c>
      <c r="L113" s="47">
        <v>57.109033988009095</v>
      </c>
      <c r="M113" s="48">
        <v>1789.265266997909</v>
      </c>
      <c r="N113" s="47">
        <v>17.89265266997909</v>
      </c>
      <c r="O113" s="48">
        <v>3145.715052413148</v>
      </c>
      <c r="P113" s="47">
        <v>31.45715052413148</v>
      </c>
    </row>
    <row r="114" spans="1:16" ht="13.5" thickBot="1">
      <c r="A114" s="49">
        <v>100</v>
      </c>
      <c r="B114" s="50" t="s">
        <v>105</v>
      </c>
      <c r="C114" s="51">
        <v>6006169.024999999</v>
      </c>
      <c r="D114" s="51">
        <v>6006169.025</v>
      </c>
      <c r="E114" s="52">
        <v>6955273.685971271</v>
      </c>
      <c r="F114" s="53">
        <v>6955.273685971271</v>
      </c>
      <c r="G114" s="54">
        <f t="shared" si="2"/>
        <v>3100.0963551405875</v>
      </c>
      <c r="H114" s="55">
        <f t="shared" si="3"/>
        <v>31.000963551405874</v>
      </c>
      <c r="I114" s="56">
        <v>3098.843723795765</v>
      </c>
      <c r="J114" s="57">
        <v>30.98843723795765</v>
      </c>
      <c r="K114" s="58">
        <v>5448.090636318009</v>
      </c>
      <c r="L114" s="57">
        <v>54.4809063631801</v>
      </c>
      <c r="M114" s="58">
        <v>1786.869279453222</v>
      </c>
      <c r="N114" s="57">
        <v>17.86869279453222</v>
      </c>
      <c r="O114" s="58">
        <v>3141.5026562840026</v>
      </c>
      <c r="P114" s="57">
        <v>31.415026562840026</v>
      </c>
    </row>
  </sheetData>
  <sheetProtection password="CA3D" sheet="1" objects="1" scenarios="1"/>
  <protectedRanges>
    <protectedRange password="EC9F" sqref="I7:I8" name="Range1"/>
  </protectedRanges>
  <mergeCells count="10">
    <mergeCell ref="G7:H7"/>
    <mergeCell ref="G8:H8"/>
    <mergeCell ref="A4:P4"/>
    <mergeCell ref="M12:N13"/>
    <mergeCell ref="O12:P13"/>
    <mergeCell ref="J7:P7"/>
    <mergeCell ref="G11:H11"/>
    <mergeCell ref="G12:H13"/>
    <mergeCell ref="I12:J13"/>
    <mergeCell ref="K12:L13"/>
  </mergeCells>
  <dataValidations count="2">
    <dataValidation type="decimal" operator="greaterThanOrEqual" allowBlank="1" showErrorMessage="1" prompt="Price cannot be negative." error="Please enter a value that is $0 or greater." sqref="I8">
      <formula1>0</formula1>
    </dataValidation>
    <dataValidation type="decimal" operator="greaterThanOrEqual" allowBlank="1" showErrorMessage="1" error="Please enter a value that is equal to or greater than zero." sqref="I7">
      <formula1>0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 J Bradley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Amlan Saha</dc:creator>
  <cp:keywords/>
  <dc:description/>
  <cp:lastModifiedBy>Amlan Saha</cp:lastModifiedBy>
  <dcterms:created xsi:type="dcterms:W3CDTF">2008-04-02T20:12:20Z</dcterms:created>
  <dcterms:modified xsi:type="dcterms:W3CDTF">2008-05-12T19:59:51Z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